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493"/>
  </bookViews>
  <sheets>
    <sheet name="Estadisticas" sheetId="2" r:id="rId1"/>
  </sheets>
  <definedNames>
    <definedName name="_xlnm.Print_Titles" localSheetId="0">Estadisticas!$7:$7</definedName>
  </definedNames>
  <calcPr calcId="144525"/>
</workbook>
</file>

<file path=xl/calcChain.xml><?xml version="1.0" encoding="utf-8"?>
<calcChain xmlns="http://schemas.openxmlformats.org/spreadsheetml/2006/main">
  <c r="P351" i="2" l="1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Q351" i="2" s="1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Q198" i="2" s="1"/>
  <c r="Q197" i="2"/>
  <c r="Q196" i="2"/>
  <c r="Q195" i="2"/>
  <c r="Q194" i="2"/>
  <c r="Q193" i="2"/>
  <c r="Q192" i="2"/>
  <c r="Q191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Q189" i="2" s="1"/>
  <c r="B189" i="2"/>
  <c r="Q188" i="2"/>
  <c r="Q187" i="2"/>
  <c r="Q186" i="2"/>
  <c r="Q185" i="2"/>
  <c r="Q184" i="2"/>
  <c r="Q183" i="2"/>
  <c r="Q182" i="2"/>
  <c r="Q181" i="2"/>
  <c r="Q180" i="2"/>
  <c r="Q179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Q177" i="2" s="1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Q160" i="2" s="1"/>
  <c r="Q159" i="2"/>
  <c r="Q158" i="2"/>
  <c r="Q155" i="2"/>
  <c r="Q154" i="2"/>
  <c r="Q153" i="2"/>
  <c r="Q152" i="2"/>
  <c r="Q151" i="2"/>
  <c r="Q150" i="2"/>
  <c r="Q149" i="2"/>
  <c r="Q148" i="2"/>
  <c r="Q147" i="2"/>
  <c r="Q146" i="2"/>
  <c r="Q145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Q144" i="2" s="1"/>
  <c r="Q143" i="2"/>
  <c r="Q142" i="2"/>
  <c r="Q141" i="2"/>
  <c r="Q140" i="2"/>
  <c r="Q139" i="2"/>
  <c r="Q138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Q137" i="2"/>
  <c r="Q136" i="2"/>
  <c r="Q135" i="2"/>
  <c r="Q134" i="2"/>
  <c r="Q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Q132" i="2"/>
  <c r="Q131" i="2"/>
  <c r="Q130" i="2"/>
  <c r="Q129" i="2"/>
  <c r="Q128" i="2"/>
  <c r="Q127" i="2"/>
  <c r="Q126" i="2"/>
  <c r="Q125" i="2"/>
  <c r="Q124" i="2"/>
  <c r="Q123" i="2"/>
  <c r="Q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Q121" i="2" s="1"/>
  <c r="Q120" i="2"/>
  <c r="Q119" i="2"/>
  <c r="Q118" i="2"/>
  <c r="Q117" i="2"/>
  <c r="Q116" i="2"/>
  <c r="Q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Q114" i="2"/>
  <c r="Q113" i="2"/>
  <c r="Q112" i="2"/>
  <c r="Q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Q110" i="2" s="1"/>
  <c r="Q109" i="2"/>
  <c r="Q108" i="2"/>
  <c r="Q107" i="2"/>
  <c r="Q106" i="2"/>
  <c r="Q105" i="2"/>
  <c r="Q104" i="2"/>
  <c r="Q103" i="2"/>
  <c r="Q102" i="2"/>
  <c r="Q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Q100" i="2"/>
  <c r="Q99" i="2"/>
  <c r="Q98" i="2"/>
  <c r="Q97" i="2"/>
  <c r="Q96" i="2"/>
  <c r="Q95" i="2"/>
  <c r="Q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Q93" i="2" s="1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Q59" i="2" s="1"/>
  <c r="Q58" i="2"/>
  <c r="Q57" i="2"/>
  <c r="Q56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Q55" i="2" s="1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41" i="2" s="1"/>
  <c r="Q40" i="2"/>
  <c r="Q39" i="2"/>
  <c r="Q38" i="2"/>
  <c r="Q37" i="2"/>
  <c r="Q36" i="2"/>
  <c r="Q35" i="2"/>
  <c r="Q34" i="2"/>
  <c r="Q33" i="2"/>
  <c r="Q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Q31" i="2"/>
  <c r="Q30" i="2"/>
  <c r="Q29" i="2"/>
  <c r="Q28" i="2"/>
  <c r="Q27" i="2"/>
  <c r="Q26" i="2"/>
  <c r="Q25" i="2"/>
  <c r="Q24" i="2"/>
  <c r="Q23" i="2"/>
  <c r="Q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Q21" i="2" s="1"/>
  <c r="Q20" i="2"/>
  <c r="Q19" i="2"/>
  <c r="Q18" i="2"/>
  <c r="Q17" i="2"/>
  <c r="Q16" i="2"/>
  <c r="Q15" i="2"/>
  <c r="Q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Q13" i="2"/>
  <c r="Q12" i="2"/>
  <c r="Q11" i="2"/>
  <c r="Q10" i="2"/>
  <c r="P9" i="2"/>
  <c r="P156" i="2" s="1"/>
  <c r="O9" i="2"/>
  <c r="O156" i="2" s="1"/>
  <c r="N9" i="2"/>
  <c r="N156" i="2" s="1"/>
  <c r="M9" i="2"/>
  <c r="M156" i="2" s="1"/>
  <c r="L9" i="2"/>
  <c r="L156" i="2" s="1"/>
  <c r="K9" i="2"/>
  <c r="K156" i="2" s="1"/>
  <c r="J9" i="2"/>
  <c r="J156" i="2" s="1"/>
  <c r="I9" i="2"/>
  <c r="I156" i="2" s="1"/>
  <c r="H9" i="2"/>
  <c r="H156" i="2" s="1"/>
  <c r="G9" i="2"/>
  <c r="G156" i="2" s="1"/>
  <c r="F9" i="2"/>
  <c r="F156" i="2" s="1"/>
  <c r="E9" i="2"/>
  <c r="E156" i="2" s="1"/>
  <c r="D156" i="2"/>
  <c r="C9" i="2"/>
  <c r="C156" i="2" s="1"/>
  <c r="B9" i="2"/>
  <c r="Q9" i="2" s="1"/>
  <c r="B156" i="2" l="1"/>
  <c r="Q156" i="2" s="1"/>
</calcChain>
</file>

<file path=xl/sharedStrings.xml><?xml version="1.0" encoding="utf-8"?>
<sst xmlns="http://schemas.openxmlformats.org/spreadsheetml/2006/main" count="367" uniqueCount="358">
  <si>
    <t>Ministerio de Desarrollo Social</t>
  </si>
  <si>
    <t>Direccion de Servicios de Protección Social</t>
  </si>
  <si>
    <t>Departamento de Centro de Orientación y Atención Integral (COAI)</t>
  </si>
  <si>
    <t>Estadisticas Nacionales</t>
  </si>
  <si>
    <t>SITUACIONES ATENDIDAS/PROVINCIA, REGIÓN Y COMARCA</t>
  </si>
  <si>
    <t>Panamá</t>
  </si>
  <si>
    <t>San Miguelito</t>
  </si>
  <si>
    <t>Chepo</t>
  </si>
  <si>
    <t>Arraijan</t>
  </si>
  <si>
    <t>Chorrera</t>
  </si>
  <si>
    <t>Bocas del Toro</t>
  </si>
  <si>
    <t>Coclé</t>
  </si>
  <si>
    <t>Colón</t>
  </si>
  <si>
    <t>Chiriquí</t>
  </si>
  <si>
    <t>Darién</t>
  </si>
  <si>
    <t>Herrera</t>
  </si>
  <si>
    <t>Los Santos</t>
  </si>
  <si>
    <t>Veraguas</t>
  </si>
  <si>
    <t>Ngobe Buglé</t>
  </si>
  <si>
    <t>Guna Yala</t>
  </si>
  <si>
    <t>TOTAL</t>
  </si>
  <si>
    <t>PRINCIPALES PROBLEMAS</t>
  </si>
  <si>
    <t>Abandono:</t>
  </si>
  <si>
    <t>Adultos/as Mayores Abandonados/as</t>
  </si>
  <si>
    <t>Niños/as y/o Adolescentes Abandonados/as</t>
  </si>
  <si>
    <t>Abandono de hogar por uno de los padres</t>
  </si>
  <si>
    <t>Adicciones:</t>
  </si>
  <si>
    <t>Alcoholismo</t>
  </si>
  <si>
    <t>Marihuana</t>
  </si>
  <si>
    <t xml:space="preserve">Cocaína </t>
  </si>
  <si>
    <t>Goma y pega caucho</t>
  </si>
  <si>
    <t>Tecnología</t>
  </si>
  <si>
    <t>Juegos de Azar</t>
  </si>
  <si>
    <t>Otras Drogas</t>
  </si>
  <si>
    <t>Delito Contra la Libertad e Integridad Sexual</t>
  </si>
  <si>
    <t>Abuso sexual / Violación</t>
  </si>
  <si>
    <t>Corrupción de Niños/as y Adolescentes</t>
  </si>
  <si>
    <t>Estupro</t>
  </si>
  <si>
    <t>Pornografía Infantil</t>
  </si>
  <si>
    <t>Explotación Sexual Comercial</t>
  </si>
  <si>
    <t>Incesto</t>
  </si>
  <si>
    <t>Actos libidinosos</t>
  </si>
  <si>
    <t>Acoso Sexual</t>
  </si>
  <si>
    <t>Otros: (especifique)</t>
  </si>
  <si>
    <t>Laboral</t>
  </si>
  <si>
    <t>Desempleo</t>
  </si>
  <si>
    <t>Acoso Sexual ( asociado a el área de trabajo )</t>
  </si>
  <si>
    <t>Explotación Laboral</t>
  </si>
  <si>
    <t xml:space="preserve">Explotación laboral de Niños y Adolescentes </t>
  </si>
  <si>
    <t>Prestaciones laborales</t>
  </si>
  <si>
    <t>Proceso de pago de indemnización</t>
  </si>
  <si>
    <t>Persona adolescente trabajadora</t>
  </si>
  <si>
    <t>Despidos</t>
  </si>
  <si>
    <t>Menor en Riesgo Social:</t>
  </si>
  <si>
    <t xml:space="preserve">No asiste a la escuela </t>
  </si>
  <si>
    <t>Consumo de bebidas alcohólicas y otro tipo de drogas</t>
  </si>
  <si>
    <t>Deambular a deshoras</t>
  </si>
  <si>
    <t>Evasión del hogar (abandono del domicilio de sus padres o  guardadores)</t>
  </si>
  <si>
    <t>Frecuentan trato con mal vivientes o viven  en casas destinadas al vicio</t>
  </si>
  <si>
    <t>Mendicidad infantil (niños/as y adolescentes)</t>
  </si>
  <si>
    <t>Menor de la calle (vive en la calle, con poco o ningún contacto familiar)</t>
  </si>
  <si>
    <t>Menor en la calle ( tiene y vive con su familia, trabaja en la calle por limitaciones económicas y sociales)</t>
  </si>
  <si>
    <t>Padres sin medios lícitos de vida(delincuentes, alcohólicos, drogadictos,vagos y enfermos mentales)</t>
  </si>
  <si>
    <t>Se dedica a la vagancia</t>
  </si>
  <si>
    <t>Se emplea en ocupaciones peligrosas, perjudiciales a la salud, lo moral o contrario a buenas costumbres)</t>
  </si>
  <si>
    <t>Se sustraen de la autoridad de sus padres</t>
  </si>
  <si>
    <t>Toque de queda</t>
  </si>
  <si>
    <t>Medidas de Protección: (violencia doméstica)</t>
  </si>
  <si>
    <t>Boletas de Protección</t>
  </si>
  <si>
    <t>Orden de Alejamiento</t>
  </si>
  <si>
    <t>Desalojo</t>
  </si>
  <si>
    <t>Procesos de Familias y Procesos Penales</t>
  </si>
  <si>
    <t>Solicitud de cupo para Instituciones (Adultos Mayores)</t>
  </si>
  <si>
    <t>Solicitud de cupo para Instituciones (Niños/as y Adolescentes)</t>
  </si>
  <si>
    <t>Colocación Familiar (Adultos Mayores)</t>
  </si>
  <si>
    <t>Colocación Familiar (Niños/as y Adolescentes)</t>
  </si>
  <si>
    <t>Colocación en instituciones (Adultos y Mayores)</t>
  </si>
  <si>
    <t>Colocación en instituciones(Niños/as y Adolescentes)</t>
  </si>
  <si>
    <t>Malos Tratos a Adultos/as Mayores</t>
  </si>
  <si>
    <t>Negligencia hacia el/la Adulto/a Mayor</t>
  </si>
  <si>
    <t>Maltrato Infantil (hacia el/la Niño/a y Adolescente)</t>
  </si>
  <si>
    <t>Negligencia hacia el/la Niño/a y Adolescente</t>
  </si>
  <si>
    <t>Pensión Alimenticia</t>
  </si>
  <si>
    <t>Separación de Hecho</t>
  </si>
  <si>
    <t>Divorcio</t>
  </si>
  <si>
    <t>Procesos Migratorios</t>
  </si>
  <si>
    <t xml:space="preserve">Emancipación </t>
  </si>
  <si>
    <t>Filiación (reconocimiento-dar el apellido)</t>
  </si>
  <si>
    <t>Guarda y Crianza</t>
  </si>
  <si>
    <t>Impugnación de Paternidad</t>
  </si>
  <si>
    <t>Legalización Unión de Hecho</t>
  </si>
  <si>
    <t>Maternidad Irresponsable</t>
  </si>
  <si>
    <t>Paternidad Irresponsable</t>
  </si>
  <si>
    <t>Régimen Matrimonial (División de Bienes)</t>
  </si>
  <si>
    <t>Reglamentación de Visitas</t>
  </si>
  <si>
    <t>Sucesión de Bienes</t>
  </si>
  <si>
    <t xml:space="preserve">Tutela </t>
  </si>
  <si>
    <t>Menor Embarazada</t>
  </si>
  <si>
    <t>Adopción</t>
  </si>
  <si>
    <t>Tenencias de Tierras/Conflictos territoriales</t>
  </si>
  <si>
    <t>Lanzamientos</t>
  </si>
  <si>
    <t>Desahucios</t>
  </si>
  <si>
    <t>Procesos penales</t>
  </si>
  <si>
    <t>Procesos Civiles</t>
  </si>
  <si>
    <t>Procesos Administrativos</t>
  </si>
  <si>
    <t>Problemas Interpersonales:</t>
  </si>
  <si>
    <t>Problemas con Amigos/as</t>
  </si>
  <si>
    <t>Problemas con Familiares</t>
  </si>
  <si>
    <t>Problemas con Vecinos</t>
  </si>
  <si>
    <t>Problemas con Pareja</t>
  </si>
  <si>
    <t>Problemas entre Padres e Hijos</t>
  </si>
  <si>
    <t xml:space="preserve">Otros (especifique): </t>
  </si>
  <si>
    <t>Problemas de Conducta:</t>
  </si>
  <si>
    <t>Desobediencia</t>
  </si>
  <si>
    <t>Rebeldía</t>
  </si>
  <si>
    <t>Bulling</t>
  </si>
  <si>
    <t>Hiperactividad</t>
  </si>
  <si>
    <t xml:space="preserve">Conducta irregular </t>
  </si>
  <si>
    <t>Ceder a la presión de grupo negativa</t>
  </si>
  <si>
    <t>Profilaxis  Social</t>
  </si>
  <si>
    <t>Riña callejera</t>
  </si>
  <si>
    <t>Otros problemas de conducta</t>
  </si>
  <si>
    <t>Problemas de Pareja:</t>
  </si>
  <si>
    <t>Comunicación Disfuncional</t>
  </si>
  <si>
    <t xml:space="preserve">Infidelidad </t>
  </si>
  <si>
    <t>Problemas Educativos:</t>
  </si>
  <si>
    <t>Fracaso Escolar</t>
  </si>
  <si>
    <t>Deserción Escolar</t>
  </si>
  <si>
    <t xml:space="preserve">Alternativa Escolar </t>
  </si>
  <si>
    <t>Falta atención/Concentración</t>
  </si>
  <si>
    <t>Bajo Rendimiento Académico</t>
  </si>
  <si>
    <t>Salud Mental: (especifique)</t>
  </si>
  <si>
    <t xml:space="preserve">Ansiedad </t>
  </si>
  <si>
    <t xml:space="preserve">Depresión </t>
  </si>
  <si>
    <t>Esquizofrenia</t>
  </si>
  <si>
    <t xml:space="preserve">Ideación Suicida </t>
  </si>
  <si>
    <t>Intento Autolítico</t>
  </si>
  <si>
    <t>Miedos y Temores irracionales</t>
  </si>
  <si>
    <t>Retardo Mental</t>
  </si>
  <si>
    <t xml:space="preserve">Trastorno de la personalidad </t>
  </si>
  <si>
    <t>Trastorno psiquiátrico</t>
  </si>
  <si>
    <t>Otros (especifique)</t>
  </si>
  <si>
    <t>Violencia Doméstica</t>
  </si>
  <si>
    <t>Violencia Emocional</t>
  </si>
  <si>
    <t>Violencia Física</t>
  </si>
  <si>
    <t>Violencia Patrimonial</t>
  </si>
  <si>
    <t>Violencia Sexual</t>
  </si>
  <si>
    <t>Otras Situaciones Identificadas:</t>
  </si>
  <si>
    <t>Delincuencia Juvenil</t>
  </si>
  <si>
    <t>Discapacidad</t>
  </si>
  <si>
    <t>Problemas de Salud Física</t>
  </si>
  <si>
    <t>Problemas de Viviendas</t>
  </si>
  <si>
    <t>Problemas Económicos</t>
  </si>
  <si>
    <t xml:space="preserve">Tenencia de Tierras / Conflictos Territoriales </t>
  </si>
  <si>
    <t>Otros (especifique): cualquier otro problema o situación no enunciado arriba</t>
  </si>
  <si>
    <t>Apoyo para laboratorios</t>
  </si>
  <si>
    <t xml:space="preserve">Apoyo para gastos funerales </t>
  </si>
  <si>
    <t>Apoyo para compra de medicamentos</t>
  </si>
  <si>
    <t>Solicitud de alimentos</t>
  </si>
  <si>
    <t>Solicitud de útiles escolares</t>
  </si>
  <si>
    <t>Solicitud de Uniformes</t>
  </si>
  <si>
    <t>Atención adulto Mayor</t>
  </si>
  <si>
    <t>Familias en pobreza extremas</t>
  </si>
  <si>
    <t>Situaciones atendidas en giras móviles</t>
  </si>
  <si>
    <t>Orientación Familiar</t>
  </si>
  <si>
    <t>Visitas Domiciliarias</t>
  </si>
  <si>
    <t>SITUACIONES ATENDIDAS/PROVINCIAS,REGIÓN Y COMARCA POR GENÉRO</t>
  </si>
  <si>
    <t>Femenino</t>
  </si>
  <si>
    <t>Masculino</t>
  </si>
  <si>
    <t xml:space="preserve">TOTAL </t>
  </si>
  <si>
    <t>SITUACIONES ATENDIDAS/PROVINCIAS,REGIÓN Y COMARCA POR EDADES</t>
  </si>
  <si>
    <t xml:space="preserve">Menores de  1 año </t>
  </si>
  <si>
    <t>Entre 1-5 años</t>
  </si>
  <si>
    <t>Entre 6-11 años</t>
  </si>
  <si>
    <t>Entre 12-14 años</t>
  </si>
  <si>
    <t>Entre 15-17 años</t>
  </si>
  <si>
    <t>Entre 18 -24 años</t>
  </si>
  <si>
    <t>Entre 25-29 años</t>
  </si>
  <si>
    <t xml:space="preserve">Entre 30-39 años </t>
  </si>
  <si>
    <t>Entre 40-49 años</t>
  </si>
  <si>
    <t>Entre 50-54 años</t>
  </si>
  <si>
    <t>Entre 55-59 años</t>
  </si>
  <si>
    <t>Entre 60-69 años</t>
  </si>
  <si>
    <t>Entre 70-79 años</t>
  </si>
  <si>
    <t>Entre 80-89 años</t>
  </si>
  <si>
    <t>90 años y más…</t>
  </si>
  <si>
    <t>SITUACIONES ATENDIDAS/PROVINCIAS,REGIÓN Y COMARCA POR ESCOLARIDAD</t>
  </si>
  <si>
    <t>Primaria completa</t>
  </si>
  <si>
    <t>Primaria incompleta</t>
  </si>
  <si>
    <t>Secundaria completa</t>
  </si>
  <si>
    <t>Secundaria incompleta</t>
  </si>
  <si>
    <t>Vocacional completa</t>
  </si>
  <si>
    <t>Vocacional incompleta</t>
  </si>
  <si>
    <t>Universidad completa</t>
  </si>
  <si>
    <t>Universidad incompleta</t>
  </si>
  <si>
    <t>Tecnico</t>
  </si>
  <si>
    <t xml:space="preserve">Iletrado/a </t>
  </si>
  <si>
    <t>SITUACIONES ATENDIDAS/ PROCINCIAS,REGIÓN Y COMARCA POR ESTADO CIVIL</t>
  </si>
  <si>
    <t>Soltero/a</t>
  </si>
  <si>
    <t>Casado/a</t>
  </si>
  <si>
    <t>Unido/a</t>
  </si>
  <si>
    <t>Separado/a de matrimonio</t>
  </si>
  <si>
    <t>Separado/a de unión</t>
  </si>
  <si>
    <t>Viudo/a</t>
  </si>
  <si>
    <t>Divorciado/a</t>
  </si>
  <si>
    <t>LUGARES DE REMISIONES  ATENDIDAS/PROVINCIA, REGIÓN Y COMARCA</t>
  </si>
  <si>
    <t>Agencia Delegada de la Fiscal de Chepo</t>
  </si>
  <si>
    <t>Albergues</t>
  </si>
  <si>
    <t>Alcaldías</t>
  </si>
  <si>
    <t>Alcohólicos Anónimos</t>
  </si>
  <si>
    <t xml:space="preserve">Aldeas Infantiles S O S </t>
  </si>
  <si>
    <t>AMPYME</t>
  </si>
  <si>
    <t>ANCEC</t>
  </si>
  <si>
    <t>Asesoría Legal</t>
  </si>
  <si>
    <t>Banco Hipotecario</t>
  </si>
  <si>
    <t>CAIPI</t>
  </si>
  <si>
    <t>Caja del Seguro Social</t>
  </si>
  <si>
    <t>Casa Hogares</t>
  </si>
  <si>
    <t xml:space="preserve">Casos resueltos dentro del COAI </t>
  </si>
  <si>
    <t>Cedulacion</t>
  </si>
  <si>
    <t>CEFODEA (MIDES)</t>
  </si>
  <si>
    <t>CEJUVI</t>
  </si>
  <si>
    <t>CENACYT</t>
  </si>
  <si>
    <t>Centro de Adolescentes</t>
  </si>
  <si>
    <t>Centro de Alberque Trisker</t>
  </si>
  <si>
    <t xml:space="preserve">Centro de Mediación </t>
  </si>
  <si>
    <t>Centro de Recepción de Denuncia DIJ</t>
  </si>
  <si>
    <t>Centro de Salud</t>
  </si>
  <si>
    <t>Centro de Salud Altos de San Francisco</t>
  </si>
  <si>
    <t>Centro de Salud de la Arena</t>
  </si>
  <si>
    <t>CETIPAT</t>
  </si>
  <si>
    <t>Charlas con jovenes de alto riesgo</t>
  </si>
  <si>
    <t>Ciudad del Niño</t>
  </si>
  <si>
    <t>Clínica de Psicología y Terapia Familiar (USMA)</t>
  </si>
  <si>
    <t>Clínica Psicológica de la Universidad de Panamá</t>
  </si>
  <si>
    <t>Clínica Psicológica de la USMA</t>
  </si>
  <si>
    <t>COAI SEDE</t>
  </si>
  <si>
    <t>COIF</t>
  </si>
  <si>
    <t>Consultorio Jurídico</t>
  </si>
  <si>
    <t>Consultorios Legales</t>
  </si>
  <si>
    <t>Coordinacion de Giras Móviles</t>
  </si>
  <si>
    <t>Corregidurías</t>
  </si>
  <si>
    <t>CRI</t>
  </si>
  <si>
    <t>Cruz Blanca Panameña</t>
  </si>
  <si>
    <t>Cruz Roja Panameña</t>
  </si>
  <si>
    <t>Defensoria de Oficio</t>
  </si>
  <si>
    <t>Defensoria del Pueblo</t>
  </si>
  <si>
    <t>Despacho de la Primera Dama</t>
  </si>
  <si>
    <t>Despacho del Ministro del MIDES</t>
  </si>
  <si>
    <t>Diferentes Entidades Privadas</t>
  </si>
  <si>
    <t>Dirección de Investigación Judicial ( DIJ)</t>
  </si>
  <si>
    <t>Embajada</t>
  </si>
  <si>
    <t xml:space="preserve">Escuela Vocacional de Chapala </t>
  </si>
  <si>
    <t>FAMI Empresas</t>
  </si>
  <si>
    <t xml:space="preserve">Fiscalía Auxiliar </t>
  </si>
  <si>
    <t>Fiscalía de Adolescentes</t>
  </si>
  <si>
    <t>Fiscalía de Familia</t>
  </si>
  <si>
    <t>Fiscalia de Atención Primaria</t>
  </si>
  <si>
    <t xml:space="preserve">Fiscalía de Circuito </t>
  </si>
  <si>
    <t>Fiscalía en Turno</t>
  </si>
  <si>
    <t>Fundaciónes</t>
  </si>
  <si>
    <t>Fundación Piero Rafael Martínez De La Hoz</t>
  </si>
  <si>
    <t xml:space="preserve">Fundación Pro Integración </t>
  </si>
  <si>
    <t>FUNDALCOM</t>
  </si>
  <si>
    <t>Gabinete Psicopedagogico</t>
  </si>
  <si>
    <t>Gestion de Auto Ayuda</t>
  </si>
  <si>
    <t xml:space="preserve">Gobernación </t>
  </si>
  <si>
    <t>Grupo de AUTO AYUDA ( O.N.G)</t>
  </si>
  <si>
    <t>Hogar para Adultos Mayores</t>
  </si>
  <si>
    <t xml:space="preserve">Hospitales </t>
  </si>
  <si>
    <t>IFARHU</t>
  </si>
  <si>
    <t>IMA</t>
  </si>
  <si>
    <t>INADHE</t>
  </si>
  <si>
    <t>INAMU</t>
  </si>
  <si>
    <t>Institución de atención / pacientes psiquiátrico</t>
  </si>
  <si>
    <t>INSAM</t>
  </si>
  <si>
    <t>IPHE</t>
  </si>
  <si>
    <t xml:space="preserve">Junta Comunal </t>
  </si>
  <si>
    <t>Juzgado de Circuito Civil</t>
  </si>
  <si>
    <t xml:space="preserve">Juzgado de Niñez y Adolescencia </t>
  </si>
  <si>
    <t>Juzgado Familia</t>
  </si>
  <si>
    <t xml:space="preserve">Juzgado Municipal </t>
  </si>
  <si>
    <t>Juzgado Municipal de Familia</t>
  </si>
  <si>
    <t>La Medalla Milagrosa</t>
  </si>
  <si>
    <t xml:space="preserve">Lotería Nacional de Beneficencia </t>
  </si>
  <si>
    <t>Linea 311</t>
  </si>
  <si>
    <t>Mediación Comunitaria</t>
  </si>
  <si>
    <t>MIDES de Arraiján</t>
  </si>
  <si>
    <t>MIDES de Bocas del Toro</t>
  </si>
  <si>
    <t xml:space="preserve">MIDES de Chepo </t>
  </si>
  <si>
    <t>MIDES de Chiriquí</t>
  </si>
  <si>
    <t>MIDES de Coclé</t>
  </si>
  <si>
    <t xml:space="preserve">MIDES de Colón </t>
  </si>
  <si>
    <t xml:space="preserve">MIDES de Comarca Guna Yala </t>
  </si>
  <si>
    <t>MIDES de Comarca Ngäbe Buglé</t>
  </si>
  <si>
    <t>MIDES de Darién</t>
  </si>
  <si>
    <t>MIDES de La Chorrera</t>
  </si>
  <si>
    <t>MIDES de Los Santos</t>
  </si>
  <si>
    <t>MIDES de Panamá</t>
  </si>
  <si>
    <t>MIDES de San Miguelito</t>
  </si>
  <si>
    <t>MIDES de Veraguas</t>
  </si>
  <si>
    <t>MIDES de Herrera</t>
  </si>
  <si>
    <t>Migración</t>
  </si>
  <si>
    <t>Ministerio de  La Presidencia</t>
  </si>
  <si>
    <t>Ministerio de Educación (MEDUCA)</t>
  </si>
  <si>
    <t>Ministerio de Salud   (MINSA)</t>
  </si>
  <si>
    <t>Ministerio de Trabajo (MITRADEL)</t>
  </si>
  <si>
    <t>Ministerio de Vivienda (MIVIOT)</t>
  </si>
  <si>
    <t>Ministerio Público</t>
  </si>
  <si>
    <t>Municipios</t>
  </si>
  <si>
    <t>Notaria</t>
  </si>
  <si>
    <t>Nutre Hogar</t>
  </si>
  <si>
    <t>ODSS</t>
  </si>
  <si>
    <t>Ofrece un Hogar</t>
  </si>
  <si>
    <t>ONG</t>
  </si>
  <si>
    <t>Órgano Judicial</t>
  </si>
  <si>
    <t>Orientación (T.S.) COAI</t>
  </si>
  <si>
    <t>Orientación de Gerontología</t>
  </si>
  <si>
    <t>Orientacion Legal</t>
  </si>
  <si>
    <t>Orientación Psicología</t>
  </si>
  <si>
    <t>OTAS</t>
  </si>
  <si>
    <t>Otras Instancias del MIDES</t>
  </si>
  <si>
    <t>Padrino Empresario (Programa del MIDES)</t>
  </si>
  <si>
    <t>Pan Deporte</t>
  </si>
  <si>
    <t xml:space="preserve">Policía de Niñez y Adolescencia </t>
  </si>
  <si>
    <t>Policía Nacional</t>
  </si>
  <si>
    <t>Policlínicas</t>
  </si>
  <si>
    <t>Presidencia de la Republica</t>
  </si>
  <si>
    <t>Pro Integración</t>
  </si>
  <si>
    <t>Programa 120/65 ( Programa del MIDES)</t>
  </si>
  <si>
    <t>Programa Ángel Guardián (MIDES)</t>
  </si>
  <si>
    <t>Programa de Ayuda Nacional (PAN)</t>
  </si>
  <si>
    <t>Programa de Cadena Humanitaria</t>
  </si>
  <si>
    <t>Programa de Red de Oportunidades (MIDES)</t>
  </si>
  <si>
    <t>PRONAT</t>
  </si>
  <si>
    <t>R.O.P.</t>
  </si>
  <si>
    <t>Recepcion de denuncias</t>
  </si>
  <si>
    <t>Referencia a Esc. Vocacional Chapala</t>
  </si>
  <si>
    <t>Registro Civil</t>
  </si>
  <si>
    <t>Registro Público</t>
  </si>
  <si>
    <t>REMAR</t>
  </si>
  <si>
    <t>SAMPASA</t>
  </si>
  <si>
    <t>Secretaría General del MIDES</t>
  </si>
  <si>
    <t>SENADIS</t>
  </si>
  <si>
    <t>SENAPAN</t>
  </si>
  <si>
    <t>SENNIAF</t>
  </si>
  <si>
    <t>SINAPROC</t>
  </si>
  <si>
    <t>Teen Challenge</t>
  </si>
  <si>
    <t>Terapia Familiar</t>
  </si>
  <si>
    <t xml:space="preserve">Transporte Panamä </t>
  </si>
  <si>
    <t>Tribunal Electoral</t>
  </si>
  <si>
    <t>UDELAS</t>
  </si>
  <si>
    <t>ULPAS</t>
  </si>
  <si>
    <t>Universidad Nacional</t>
  </si>
  <si>
    <t>USMA</t>
  </si>
  <si>
    <t>AÑO 2019</t>
  </si>
  <si>
    <t>Provincia o Regional: LOS 15 COAI A NIVEL NACIONAL                                                                                       Mes:  FEBRERO</t>
  </si>
  <si>
    <t>MIDES - Alfabetizacion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</si>
</sst>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8" formatCode="[$-C0A]General"/>
  </numFmts>
  <fonts count="31"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Arial"/>
      <family val="2"/>
    </font>
    <font>
      <b/>
      <sz val="11"/>
      <color indexed="59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000000"/>
      <name val="Calibri"/>
      <family val="2"/>
    </font>
    <font>
      <sz val="10"/>
      <color rgb="FF000000"/>
      <name val="Arial1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5" fillId="5" borderId="1" applyNumberFormat="0" applyAlignment="0" applyProtection="0"/>
    <xf numFmtId="0" fontId="16" fillId="10" borderId="2" applyNumberFormat="0" applyAlignment="0" applyProtection="0"/>
    <xf numFmtId="0" fontId="17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8" fillId="3" borderId="1" applyNumberFormat="0" applyAlignment="0" applyProtection="0"/>
    <xf numFmtId="0" fontId="7" fillId="0" borderId="0"/>
    <xf numFmtId="0" fontId="5" fillId="0" borderId="0"/>
    <xf numFmtId="168" fontId="29" fillId="0" borderId="0"/>
    <xf numFmtId="0" fontId="19" fillId="16" borderId="0" applyNumberFormat="0" applyBorder="0" applyAlignment="0" applyProtection="0"/>
    <xf numFmtId="164" fontId="1" fillId="0" borderId="0" applyFill="0" applyBorder="0" applyAlignment="0" applyProtection="0"/>
    <xf numFmtId="0" fontId="20" fillId="7" borderId="0" applyNumberFormat="0" applyBorder="0" applyAlignment="0" applyProtection="0"/>
    <xf numFmtId="0" fontId="6" fillId="0" borderId="0"/>
    <xf numFmtId="0" fontId="4" fillId="0" borderId="0"/>
    <xf numFmtId="0" fontId="30" fillId="0" borderId="0"/>
    <xf numFmtId="0" fontId="4" fillId="0" borderId="0"/>
    <xf numFmtId="0" fontId="4" fillId="4" borderId="4" applyNumberFormat="0" applyAlignment="0" applyProtection="0"/>
    <xf numFmtId="0" fontId="21" fillId="5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42">
    <xf numFmtId="0" fontId="0" fillId="0" borderId="0" xfId="0"/>
    <xf numFmtId="0" fontId="8" fillId="0" borderId="0" xfId="31" applyFont="1" applyFill="1"/>
    <xf numFmtId="0" fontId="8" fillId="0" borderId="0" xfId="31" applyFont="1" applyFill="1" applyAlignment="1">
      <alignment vertical="center"/>
    </xf>
    <xf numFmtId="0" fontId="2" fillId="0" borderId="0" xfId="31" applyFont="1" applyFill="1"/>
    <xf numFmtId="0" fontId="8" fillId="0" borderId="0" xfId="31" applyFont="1" applyFill="1" applyAlignment="1">
      <alignment wrapText="1"/>
    </xf>
    <xf numFmtId="0" fontId="8" fillId="0" borderId="11" xfId="37" applyFont="1" applyFill="1" applyBorder="1" applyAlignment="1">
      <alignment horizontal="left" vertical="center" wrapText="1"/>
    </xf>
    <xf numFmtId="0" fontId="8" fillId="0" borderId="11" xfId="37" applyFont="1" applyFill="1" applyBorder="1" applyAlignment="1">
      <alignment vertical="center" wrapText="1"/>
    </xf>
    <xf numFmtId="0" fontId="8" fillId="0" borderId="12" xfId="37" applyFont="1" applyFill="1" applyBorder="1" applyAlignment="1">
      <alignment horizontal="left" vertical="center" wrapText="1"/>
    </xf>
    <xf numFmtId="0" fontId="8" fillId="0" borderId="0" xfId="31" applyFont="1" applyFill="1" applyAlignment="1">
      <alignment horizontal="left" vertical="center"/>
    </xf>
    <xf numFmtId="0" fontId="8" fillId="0" borderId="11" xfId="37" applyFont="1" applyFill="1" applyBorder="1" applyAlignment="1">
      <alignment horizontal="left" vertical="center"/>
    </xf>
    <xf numFmtId="0" fontId="8" fillId="0" borderId="11" xfId="37" applyFont="1" applyFill="1" applyBorder="1" applyAlignment="1">
      <alignment vertical="center"/>
    </xf>
    <xf numFmtId="0" fontId="8" fillId="0" borderId="10" xfId="31" applyFont="1" applyFill="1" applyBorder="1" applyAlignment="1">
      <alignment horizontal="center" vertical="center"/>
    </xf>
    <xf numFmtId="0" fontId="8" fillId="0" borderId="0" xfId="31" applyFont="1" applyFill="1" applyAlignment="1">
      <alignment horizontal="center" vertical="center"/>
    </xf>
    <xf numFmtId="0" fontId="2" fillId="17" borderId="11" xfId="37" applyFont="1" applyFill="1" applyBorder="1" applyAlignment="1">
      <alignment horizontal="center" vertical="center" wrapText="1"/>
    </xf>
    <xf numFmtId="0" fontId="9" fillId="17" borderId="11" xfId="37" applyFont="1" applyFill="1" applyBorder="1" applyAlignment="1">
      <alignment horizontal="center" vertical="center" textRotation="90" wrapText="1"/>
    </xf>
    <xf numFmtId="0" fontId="10" fillId="17" borderId="11" xfId="37" applyFont="1" applyFill="1" applyBorder="1" applyAlignment="1">
      <alignment horizontal="center" vertical="center" textRotation="90" wrapText="1"/>
    </xf>
    <xf numFmtId="0" fontId="9" fillId="17" borderId="11" xfId="31" applyFont="1" applyFill="1" applyBorder="1" applyAlignment="1">
      <alignment horizontal="center" textRotation="90"/>
    </xf>
    <xf numFmtId="0" fontId="10" fillId="17" borderId="12" xfId="37" applyFont="1" applyFill="1" applyBorder="1" applyAlignment="1">
      <alignment vertical="center" wrapText="1"/>
    </xf>
    <xf numFmtId="0" fontId="10" fillId="17" borderId="13" xfId="37" applyFont="1" applyFill="1" applyBorder="1" applyAlignment="1">
      <alignment horizontal="center" vertical="center" wrapText="1"/>
    </xf>
    <xf numFmtId="0" fontId="10" fillId="17" borderId="14" xfId="37" applyFont="1" applyFill="1" applyBorder="1" applyAlignment="1">
      <alignment vertical="center" wrapText="1"/>
    </xf>
    <xf numFmtId="0" fontId="2" fillId="17" borderId="11" xfId="37" applyFont="1" applyFill="1" applyBorder="1" applyAlignment="1">
      <alignment horizontal="left" vertical="center" wrapText="1"/>
    </xf>
    <xf numFmtId="0" fontId="2" fillId="17" borderId="15" xfId="37" applyFont="1" applyFill="1" applyBorder="1" applyAlignment="1">
      <alignment horizontal="center" vertical="center"/>
    </xf>
    <xf numFmtId="0" fontId="2" fillId="17" borderId="11" xfId="37" applyFont="1" applyFill="1" applyBorder="1" applyAlignment="1">
      <alignment horizontal="center" vertical="center"/>
    </xf>
    <xf numFmtId="0" fontId="2" fillId="17" borderId="14" xfId="37" applyFont="1" applyFill="1" applyBorder="1" applyAlignment="1">
      <alignment horizontal="center" vertical="center"/>
    </xf>
    <xf numFmtId="0" fontId="2" fillId="17" borderId="11" xfId="37" applyFont="1" applyFill="1" applyBorder="1" applyAlignment="1">
      <alignment vertical="center" wrapText="1"/>
    </xf>
    <xf numFmtId="0" fontId="2" fillId="17" borderId="16" xfId="37" applyFont="1" applyFill="1" applyBorder="1" applyAlignment="1">
      <alignment horizontal="center" vertical="center"/>
    </xf>
    <xf numFmtId="0" fontId="10" fillId="17" borderId="11" xfId="37" applyFont="1" applyFill="1" applyBorder="1" applyAlignment="1">
      <alignment vertical="center" wrapText="1"/>
    </xf>
    <xf numFmtId="0" fontId="10" fillId="17" borderId="11" xfId="37" applyFont="1" applyFill="1" applyBorder="1" applyAlignment="1">
      <alignment horizontal="left" vertical="center" wrapText="1"/>
    </xf>
    <xf numFmtId="0" fontId="11" fillId="17" borderId="11" xfId="37" applyFont="1" applyFill="1" applyBorder="1" applyAlignment="1">
      <alignment vertical="center" wrapText="1"/>
    </xf>
    <xf numFmtId="0" fontId="2" fillId="17" borderId="17" xfId="37" applyFont="1" applyFill="1" applyBorder="1" applyAlignment="1">
      <alignment horizontal="center" vertical="center"/>
    </xf>
    <xf numFmtId="0" fontId="2" fillId="17" borderId="18" xfId="37" applyFont="1" applyFill="1" applyBorder="1" applyAlignment="1">
      <alignment horizontal="center" vertical="center"/>
    </xf>
    <xf numFmtId="0" fontId="2" fillId="17" borderId="18" xfId="37" applyFont="1" applyFill="1" applyBorder="1" applyAlignment="1">
      <alignment horizontal="center" vertical="center" wrapText="1"/>
    </xf>
    <xf numFmtId="0" fontId="2" fillId="17" borderId="19" xfId="37" applyFont="1" applyFill="1" applyBorder="1" applyAlignment="1">
      <alignment horizontal="center" vertical="center"/>
    </xf>
    <xf numFmtId="0" fontId="2" fillId="17" borderId="20" xfId="37" applyFont="1" applyFill="1" applyBorder="1" applyAlignment="1">
      <alignment horizontal="center" vertical="center"/>
    </xf>
    <xf numFmtId="0" fontId="2" fillId="17" borderId="21" xfId="37" applyFont="1" applyFill="1" applyBorder="1" applyAlignment="1">
      <alignment horizontal="center" vertical="center"/>
    </xf>
    <xf numFmtId="0" fontId="12" fillId="17" borderId="21" xfId="31" applyFont="1" applyFill="1" applyBorder="1" applyAlignment="1">
      <alignment horizontal="center" vertical="center"/>
    </xf>
    <xf numFmtId="0" fontId="2" fillId="17" borderId="21" xfId="31" applyFont="1" applyFill="1" applyBorder="1" applyAlignment="1">
      <alignment horizontal="center" vertical="center"/>
    </xf>
    <xf numFmtId="0" fontId="2" fillId="17" borderId="22" xfId="37" applyFont="1" applyFill="1" applyBorder="1" applyAlignment="1">
      <alignment horizontal="center" vertical="center"/>
    </xf>
    <xf numFmtId="0" fontId="2" fillId="0" borderId="0" xfId="31" applyFont="1" applyFill="1" applyBorder="1" applyAlignment="1">
      <alignment horizontal="center" vertical="center"/>
    </xf>
    <xf numFmtId="49" fontId="2" fillId="0" borderId="24" xfId="31" applyNumberFormat="1" applyFont="1" applyFill="1" applyBorder="1" applyAlignment="1">
      <alignment horizontal="left" vertical="center"/>
    </xf>
    <xf numFmtId="0" fontId="2" fillId="17" borderId="23" xfId="37" applyFont="1" applyFill="1" applyBorder="1" applyAlignment="1">
      <alignment horizontal="center" vertical="center" wrapText="1"/>
    </xf>
    <xf numFmtId="0" fontId="8" fillId="17" borderId="23" xfId="37" applyFont="1" applyFill="1" applyBorder="1" applyAlignment="1">
      <alignment horizontal="center" vertical="center" wrapText="1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xcel Built-in Normal" xfId="31"/>
    <cellStyle name="Excel Built-in Normal 2" xfId="32"/>
    <cellStyle name="Excel Built-in Normal 2 2" xfId="33"/>
    <cellStyle name="Incorrecto 2" xfId="34"/>
    <cellStyle name="Millares 2" xfId="35"/>
    <cellStyle name="Neutral 2" xfId="36"/>
    <cellStyle name="Normal" xfId="0" builtinId="0"/>
    <cellStyle name="Normal 2" xfId="37"/>
    <cellStyle name="Normal 2 2" xfId="38"/>
    <cellStyle name="Normal 2 2 2" xfId="39"/>
    <cellStyle name="Normal 3" xfId="40"/>
    <cellStyle name="Notas 2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0</xdr:col>
      <xdr:colOff>1990725</xdr:colOff>
      <xdr:row>3</xdr:row>
      <xdr:rowOff>9525</xdr:rowOff>
    </xdr:to>
    <xdr:pic>
      <xdr:nvPicPr>
        <xdr:cNvPr id="604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838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7"/>
  <sheetViews>
    <sheetView tabSelected="1" workbookViewId="0">
      <selection activeCell="A13" sqref="A13"/>
    </sheetView>
  </sheetViews>
  <sheetFormatPr baseColWidth="10" defaultColWidth="7.28515625" defaultRowHeight="44.25" customHeight="1"/>
  <cols>
    <col min="1" max="1" width="48" style="2" customWidth="1"/>
    <col min="2" max="2" width="5.85546875" style="12" customWidth="1"/>
    <col min="3" max="3" width="6" style="12" customWidth="1"/>
    <col min="4" max="9" width="5.85546875" style="12" customWidth="1"/>
    <col min="10" max="10" width="7.85546875" style="12" customWidth="1"/>
    <col min="11" max="16" width="5.85546875" style="12" customWidth="1"/>
    <col min="17" max="17" width="9" style="3" customWidth="1"/>
    <col min="18" max="18" width="1.85546875" style="1" customWidth="1"/>
    <col min="19" max="16384" width="7.28515625" style="1"/>
  </cols>
  <sheetData>
    <row r="1" spans="1:17" s="3" customFormat="1" ht="16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3" customFormat="1" ht="16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" customFormat="1" ht="16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" customFormat="1" ht="16.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" customFormat="1" ht="16.5" customHeight="1">
      <c r="A5" s="38" t="s">
        <v>355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" customFormat="1" ht="20.25" customHeight="1">
      <c r="A6" s="39" t="s">
        <v>356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81.75" customHeight="1">
      <c r="A7" s="13" t="s">
        <v>4</v>
      </c>
      <c r="B7" s="14" t="s">
        <v>5</v>
      </c>
      <c r="C7" s="15" t="s">
        <v>6</v>
      </c>
      <c r="D7" s="14" t="s">
        <v>7</v>
      </c>
      <c r="E7" s="14" t="s">
        <v>8</v>
      </c>
      <c r="F7" s="14" t="s">
        <v>9</v>
      </c>
      <c r="G7" s="15" t="s">
        <v>10</v>
      </c>
      <c r="H7" s="14" t="s">
        <v>11</v>
      </c>
      <c r="I7" s="14" t="s">
        <v>12</v>
      </c>
      <c r="J7" s="15" t="s">
        <v>13</v>
      </c>
      <c r="K7" s="14" t="s">
        <v>14</v>
      </c>
      <c r="L7" s="15" t="s">
        <v>15</v>
      </c>
      <c r="M7" s="15" t="s">
        <v>16</v>
      </c>
      <c r="N7" s="15" t="s">
        <v>17</v>
      </c>
      <c r="O7" s="14" t="s">
        <v>18</v>
      </c>
      <c r="P7" s="14" t="s">
        <v>19</v>
      </c>
      <c r="Q7" s="16" t="s">
        <v>20</v>
      </c>
    </row>
    <row r="8" spans="1:17" ht="21.75" customHeight="1">
      <c r="A8" s="17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21.75" customHeight="1">
      <c r="A9" s="20" t="s">
        <v>22</v>
      </c>
      <c r="B9" s="21">
        <f t="shared" ref="B9:P9" si="0">B10+B12+B11</f>
        <v>2</v>
      </c>
      <c r="C9" s="21">
        <f t="shared" si="0"/>
        <v>0</v>
      </c>
      <c r="D9" s="21"/>
      <c r="E9" s="21">
        <f t="shared" si="0"/>
        <v>0</v>
      </c>
      <c r="F9" s="21">
        <f t="shared" si="0"/>
        <v>0</v>
      </c>
      <c r="G9" s="21">
        <f t="shared" si="0"/>
        <v>3</v>
      </c>
      <c r="H9" s="21">
        <f t="shared" si="0"/>
        <v>0</v>
      </c>
      <c r="I9" s="21">
        <f t="shared" si="0"/>
        <v>0</v>
      </c>
      <c r="J9" s="21">
        <f>J10+J12+J11</f>
        <v>8</v>
      </c>
      <c r="K9" s="21">
        <f t="shared" si="0"/>
        <v>0</v>
      </c>
      <c r="L9" s="21">
        <f t="shared" si="0"/>
        <v>0</v>
      </c>
      <c r="M9" s="21">
        <f t="shared" si="0"/>
        <v>6</v>
      </c>
      <c r="N9" s="21">
        <f t="shared" si="0"/>
        <v>0</v>
      </c>
      <c r="O9" s="21">
        <f t="shared" si="0"/>
        <v>1</v>
      </c>
      <c r="P9" s="21">
        <f t="shared" si="0"/>
        <v>0</v>
      </c>
      <c r="Q9" s="22">
        <f>B9+C9+D9+E9+F9+G9+H9+I9+J9+K9+L9+M9+N9+O9+P9</f>
        <v>20</v>
      </c>
    </row>
    <row r="10" spans="1:17" ht="18.75" customHeight="1">
      <c r="A10" s="7" t="s">
        <v>23</v>
      </c>
      <c r="B10" s="11">
        <v>2</v>
      </c>
      <c r="C10" s="11"/>
      <c r="D10" s="11">
        <v>2</v>
      </c>
      <c r="E10" s="11"/>
      <c r="F10" s="11"/>
      <c r="G10" s="11">
        <v>1</v>
      </c>
      <c r="H10" s="11"/>
      <c r="I10" s="11"/>
      <c r="J10" s="11">
        <v>3</v>
      </c>
      <c r="K10" s="11"/>
      <c r="L10" s="11"/>
      <c r="M10" s="11">
        <v>1</v>
      </c>
      <c r="N10" s="11"/>
      <c r="O10" s="11"/>
      <c r="P10" s="11"/>
      <c r="Q10" s="23">
        <f t="shared" ref="Q10:Q73" si="1">B10+C10+D10+E10+F10+G10+H10+I10+J10+K10+L10+M10+N10+O10+P10</f>
        <v>9</v>
      </c>
    </row>
    <row r="11" spans="1:17" ht="18.75" customHeight="1">
      <c r="A11" s="7" t="s">
        <v>24</v>
      </c>
      <c r="B11" s="11"/>
      <c r="C11" s="11"/>
      <c r="D11" s="11"/>
      <c r="E11" s="11"/>
      <c r="F11" s="11"/>
      <c r="G11" s="11"/>
      <c r="H11" s="11"/>
      <c r="I11" s="11"/>
      <c r="J11" s="11">
        <v>3</v>
      </c>
      <c r="K11" s="11"/>
      <c r="L11" s="11"/>
      <c r="M11" s="11">
        <v>1</v>
      </c>
      <c r="N11" s="11"/>
      <c r="O11" s="11">
        <v>1</v>
      </c>
      <c r="P11" s="11"/>
      <c r="Q11" s="23">
        <f t="shared" si="1"/>
        <v>5</v>
      </c>
    </row>
    <row r="12" spans="1:17" ht="18.75" customHeight="1">
      <c r="A12" s="7" t="s">
        <v>25</v>
      </c>
      <c r="B12" s="11"/>
      <c r="C12" s="11"/>
      <c r="D12" s="11"/>
      <c r="E12" s="11"/>
      <c r="F12" s="11"/>
      <c r="G12" s="11">
        <v>2</v>
      </c>
      <c r="H12" s="11"/>
      <c r="I12" s="11"/>
      <c r="J12" s="11">
        <v>2</v>
      </c>
      <c r="K12" s="11"/>
      <c r="L12" s="11"/>
      <c r="M12" s="11">
        <v>4</v>
      </c>
      <c r="N12" s="11"/>
      <c r="O12" s="11"/>
      <c r="P12" s="11"/>
      <c r="Q12" s="23">
        <f t="shared" si="1"/>
        <v>8</v>
      </c>
    </row>
    <row r="13" spans="1:17" ht="22.5" customHeight="1">
      <c r="A13" s="24" t="s">
        <v>26</v>
      </c>
      <c r="B13" s="25">
        <f>B14+B15+B16+B17+B18+B19+B20</f>
        <v>11</v>
      </c>
      <c r="C13" s="25">
        <f t="shared" ref="C13:M13" si="2">C14+C15+C16+C17+C18+C19+C20</f>
        <v>0</v>
      </c>
      <c r="D13" s="25">
        <f t="shared" si="2"/>
        <v>11</v>
      </c>
      <c r="E13" s="25">
        <f>E14+E15+E16+E17+E18+E19+E20</f>
        <v>3</v>
      </c>
      <c r="F13" s="25">
        <f t="shared" si="2"/>
        <v>0</v>
      </c>
      <c r="G13" s="25">
        <f t="shared" si="2"/>
        <v>6</v>
      </c>
      <c r="H13" s="25">
        <f t="shared" si="2"/>
        <v>0</v>
      </c>
      <c r="I13" s="25">
        <f t="shared" si="2"/>
        <v>0</v>
      </c>
      <c r="J13" s="25">
        <f>J14+J15+J16+J17+J18+J19+J20</f>
        <v>9</v>
      </c>
      <c r="K13" s="25">
        <f t="shared" si="2"/>
        <v>0</v>
      </c>
      <c r="L13" s="25">
        <f t="shared" si="2"/>
        <v>1</v>
      </c>
      <c r="M13" s="25">
        <f t="shared" si="2"/>
        <v>6</v>
      </c>
      <c r="N13" s="25">
        <f>N14+N15+N16+N17+N18+N19+N20</f>
        <v>0</v>
      </c>
      <c r="O13" s="25">
        <f>O14+O15+O16+O17+O18+O19+O20</f>
        <v>0</v>
      </c>
      <c r="P13" s="25">
        <f>P14+P15+P16+P17+P18+P19+P20</f>
        <v>0</v>
      </c>
      <c r="Q13" s="22">
        <f t="shared" si="1"/>
        <v>47</v>
      </c>
    </row>
    <row r="14" spans="1:17" ht="21.75" customHeight="1">
      <c r="A14" s="5" t="s">
        <v>27</v>
      </c>
      <c r="B14" s="11">
        <v>5</v>
      </c>
      <c r="C14" s="11"/>
      <c r="D14" s="11">
        <v>7</v>
      </c>
      <c r="E14" s="11">
        <v>1</v>
      </c>
      <c r="F14" s="11"/>
      <c r="G14" s="11">
        <v>5</v>
      </c>
      <c r="H14" s="11"/>
      <c r="I14" s="11"/>
      <c r="J14" s="11">
        <v>1</v>
      </c>
      <c r="K14" s="11"/>
      <c r="L14" s="11"/>
      <c r="M14" s="11">
        <v>1</v>
      </c>
      <c r="N14" s="11"/>
      <c r="O14" s="11"/>
      <c r="P14" s="11"/>
      <c r="Q14" s="22">
        <f t="shared" si="1"/>
        <v>20</v>
      </c>
    </row>
    <row r="15" spans="1:17" ht="21.75" customHeight="1">
      <c r="A15" s="5" t="s">
        <v>28</v>
      </c>
      <c r="B15" s="11">
        <v>2</v>
      </c>
      <c r="C15" s="11"/>
      <c r="D15" s="11">
        <v>4</v>
      </c>
      <c r="E15" s="11">
        <v>2</v>
      </c>
      <c r="F15" s="11"/>
      <c r="G15" s="11">
        <v>1</v>
      </c>
      <c r="H15" s="11"/>
      <c r="I15" s="11"/>
      <c r="J15" s="11">
        <v>2</v>
      </c>
      <c r="K15" s="11"/>
      <c r="L15" s="11"/>
      <c r="M15" s="11">
        <v>3</v>
      </c>
      <c r="N15" s="11"/>
      <c r="O15" s="11"/>
      <c r="P15" s="11"/>
      <c r="Q15" s="22">
        <f t="shared" si="1"/>
        <v>14</v>
      </c>
    </row>
    <row r="16" spans="1:17" ht="21.75" customHeight="1">
      <c r="A16" s="5" t="s">
        <v>29</v>
      </c>
      <c r="B16" s="11">
        <v>1</v>
      </c>
      <c r="C16" s="11"/>
      <c r="D16" s="11"/>
      <c r="E16" s="11"/>
      <c r="F16" s="11"/>
      <c r="G16" s="11"/>
      <c r="H16" s="11"/>
      <c r="I16" s="11"/>
      <c r="J16" s="11">
        <v>2</v>
      </c>
      <c r="K16" s="11"/>
      <c r="L16" s="11">
        <v>1</v>
      </c>
      <c r="M16" s="11">
        <v>1</v>
      </c>
      <c r="N16" s="11"/>
      <c r="O16" s="11"/>
      <c r="P16" s="11"/>
      <c r="Q16" s="22">
        <f t="shared" si="1"/>
        <v>5</v>
      </c>
    </row>
    <row r="17" spans="1:17" ht="21.75" customHeight="1">
      <c r="A17" s="5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2">
        <f t="shared" si="1"/>
        <v>0</v>
      </c>
    </row>
    <row r="18" spans="1:17" ht="21.75" customHeight="1">
      <c r="A18" s="5" t="s">
        <v>31</v>
      </c>
      <c r="B18" s="11"/>
      <c r="C18" s="11"/>
      <c r="D18" s="11"/>
      <c r="E18" s="11"/>
      <c r="F18" s="11"/>
      <c r="G18" s="11"/>
      <c r="H18" s="11"/>
      <c r="I18" s="11"/>
      <c r="J18" s="11">
        <v>4</v>
      </c>
      <c r="K18" s="11"/>
      <c r="L18" s="11"/>
      <c r="M18" s="11"/>
      <c r="N18" s="11"/>
      <c r="O18" s="11"/>
      <c r="P18" s="11"/>
      <c r="Q18" s="22">
        <f t="shared" si="1"/>
        <v>4</v>
      </c>
    </row>
    <row r="19" spans="1:17" ht="21.75" customHeight="1">
      <c r="A19" s="5" t="s">
        <v>32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2">
        <f t="shared" si="1"/>
        <v>0</v>
      </c>
    </row>
    <row r="20" spans="1:17" ht="21.75" customHeight="1">
      <c r="A20" s="5" t="s">
        <v>33</v>
      </c>
      <c r="B20" s="11">
        <v>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v>1</v>
      </c>
      <c r="N20" s="11"/>
      <c r="O20" s="11"/>
      <c r="P20" s="11"/>
      <c r="Q20" s="22">
        <f t="shared" si="1"/>
        <v>4</v>
      </c>
    </row>
    <row r="21" spans="1:17" ht="33" customHeight="1">
      <c r="A21" s="26" t="s">
        <v>34</v>
      </c>
      <c r="B21" s="22">
        <f>B22+B23+B24+B25+B26+B27+B28+B29+B30</f>
        <v>0</v>
      </c>
      <c r="C21" s="22">
        <f t="shared" ref="C21:P21" si="3">C22+C23+C24+C25+C26+C27+C28+C29+C30</f>
        <v>0</v>
      </c>
      <c r="D21" s="22">
        <f t="shared" si="3"/>
        <v>0</v>
      </c>
      <c r="E21" s="22">
        <f t="shared" si="3"/>
        <v>4</v>
      </c>
      <c r="F21" s="22">
        <f t="shared" si="3"/>
        <v>0</v>
      </c>
      <c r="G21" s="22">
        <f t="shared" si="3"/>
        <v>1</v>
      </c>
      <c r="H21" s="22">
        <f t="shared" si="3"/>
        <v>0</v>
      </c>
      <c r="I21" s="22">
        <f t="shared" si="3"/>
        <v>0</v>
      </c>
      <c r="J21" s="22">
        <f>J22+J23+J24+J25+J26+J27+J28+J29+J30</f>
        <v>0</v>
      </c>
      <c r="K21" s="22">
        <f t="shared" si="3"/>
        <v>0</v>
      </c>
      <c r="L21" s="22">
        <f t="shared" si="3"/>
        <v>2</v>
      </c>
      <c r="M21" s="22">
        <f t="shared" si="3"/>
        <v>1</v>
      </c>
      <c r="N21" s="22">
        <f t="shared" si="3"/>
        <v>0</v>
      </c>
      <c r="O21" s="22">
        <f t="shared" si="3"/>
        <v>1</v>
      </c>
      <c r="P21" s="22">
        <f t="shared" si="3"/>
        <v>0</v>
      </c>
      <c r="Q21" s="22">
        <f t="shared" si="1"/>
        <v>9</v>
      </c>
    </row>
    <row r="22" spans="1:17" ht="18.75" customHeight="1">
      <c r="A22" s="5" t="s">
        <v>35</v>
      </c>
      <c r="B22" s="11"/>
      <c r="C22" s="11"/>
      <c r="D22" s="11"/>
      <c r="E22" s="11"/>
      <c r="F22" s="11"/>
      <c r="G22" s="11">
        <v>1</v>
      </c>
      <c r="H22" s="11"/>
      <c r="I22" s="11"/>
      <c r="J22" s="11"/>
      <c r="K22" s="11"/>
      <c r="L22" s="11">
        <v>2</v>
      </c>
      <c r="M22" s="11"/>
      <c r="N22" s="11"/>
      <c r="O22" s="11">
        <v>1</v>
      </c>
      <c r="P22" s="11"/>
      <c r="Q22" s="22">
        <f t="shared" si="1"/>
        <v>4</v>
      </c>
    </row>
    <row r="23" spans="1:17" ht="18.75" customHeight="1">
      <c r="A23" s="5" t="s">
        <v>36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1</v>
      </c>
      <c r="N23" s="11"/>
      <c r="O23" s="11"/>
      <c r="P23" s="11"/>
      <c r="Q23" s="22">
        <f t="shared" si="1"/>
        <v>1</v>
      </c>
    </row>
    <row r="24" spans="1:17" ht="18.75" customHeight="1">
      <c r="A24" s="5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2">
        <f t="shared" si="1"/>
        <v>0</v>
      </c>
    </row>
    <row r="25" spans="1:17" ht="18.75" customHeight="1">
      <c r="A25" s="8" t="s">
        <v>38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2">
        <f t="shared" si="1"/>
        <v>0</v>
      </c>
    </row>
    <row r="26" spans="1:17" ht="18.75" customHeight="1">
      <c r="A26" s="5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2">
        <f t="shared" si="1"/>
        <v>0</v>
      </c>
    </row>
    <row r="27" spans="1:17" ht="18.75" customHeight="1">
      <c r="A27" s="5" t="s">
        <v>40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2">
        <f t="shared" si="1"/>
        <v>0</v>
      </c>
    </row>
    <row r="28" spans="1:17" ht="18.75" customHeight="1">
      <c r="A28" s="5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2">
        <f t="shared" si="1"/>
        <v>0</v>
      </c>
    </row>
    <row r="29" spans="1:17" ht="18.75" customHeight="1">
      <c r="A29" s="5" t="s">
        <v>42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2">
        <f t="shared" si="1"/>
        <v>0</v>
      </c>
    </row>
    <row r="30" spans="1:17" ht="18.75" customHeight="1">
      <c r="A30" s="5" t="s">
        <v>43</v>
      </c>
      <c r="B30" s="11"/>
      <c r="C30" s="11"/>
      <c r="D30" s="11"/>
      <c r="E30" s="11">
        <v>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22">
        <f t="shared" si="1"/>
        <v>4</v>
      </c>
    </row>
    <row r="31" spans="1:17" ht="24" customHeight="1">
      <c r="A31" s="24" t="s">
        <v>44</v>
      </c>
      <c r="B31" s="22">
        <f>B32+B33+B34+B35+B36+B37+B38+B39+B40</f>
        <v>25</v>
      </c>
      <c r="C31" s="22">
        <f t="shared" ref="C31:P31" si="4">C32+C33+C34+C35+C36+C37+C38+C39+C40</f>
        <v>1</v>
      </c>
      <c r="D31" s="22">
        <f t="shared" si="4"/>
        <v>8</v>
      </c>
      <c r="E31" s="22">
        <f t="shared" si="4"/>
        <v>0</v>
      </c>
      <c r="F31" s="22">
        <f t="shared" si="4"/>
        <v>0</v>
      </c>
      <c r="G31" s="22">
        <f t="shared" si="4"/>
        <v>9</v>
      </c>
      <c r="H31" s="22">
        <f t="shared" si="4"/>
        <v>0</v>
      </c>
      <c r="I31" s="22">
        <f t="shared" si="4"/>
        <v>0</v>
      </c>
      <c r="J31" s="22">
        <f>J32+J33+J34+J35+J36+J37+J38+J39+J40</f>
        <v>14</v>
      </c>
      <c r="K31" s="22">
        <f t="shared" si="4"/>
        <v>0</v>
      </c>
      <c r="L31" s="22">
        <f t="shared" si="4"/>
        <v>0</v>
      </c>
      <c r="M31" s="22">
        <f t="shared" si="4"/>
        <v>1</v>
      </c>
      <c r="N31" s="22">
        <f t="shared" si="4"/>
        <v>0</v>
      </c>
      <c r="O31" s="22">
        <f t="shared" si="4"/>
        <v>1</v>
      </c>
      <c r="P31" s="22">
        <f t="shared" si="4"/>
        <v>0</v>
      </c>
      <c r="Q31" s="22">
        <f t="shared" si="1"/>
        <v>59</v>
      </c>
    </row>
    <row r="32" spans="1:17" ht="21" customHeight="1">
      <c r="A32" s="5" t="s">
        <v>45</v>
      </c>
      <c r="B32" s="11">
        <v>14</v>
      </c>
      <c r="C32" s="11">
        <v>1</v>
      </c>
      <c r="D32" s="11">
        <v>3</v>
      </c>
      <c r="E32" s="11"/>
      <c r="F32" s="11"/>
      <c r="G32" s="11">
        <v>9</v>
      </c>
      <c r="H32" s="11"/>
      <c r="I32" s="11"/>
      <c r="J32" s="11">
        <v>14</v>
      </c>
      <c r="K32" s="11"/>
      <c r="L32" s="11"/>
      <c r="M32" s="11">
        <v>1</v>
      </c>
      <c r="N32" s="11"/>
      <c r="O32" s="11">
        <v>1</v>
      </c>
      <c r="P32" s="11"/>
      <c r="Q32" s="22">
        <f t="shared" si="1"/>
        <v>43</v>
      </c>
    </row>
    <row r="33" spans="1:17" ht="27" customHeight="1">
      <c r="A33" s="5" t="s">
        <v>46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2">
        <f t="shared" si="1"/>
        <v>0</v>
      </c>
    </row>
    <row r="34" spans="1:17" ht="22.5" customHeight="1">
      <c r="A34" s="5" t="s">
        <v>47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22">
        <f t="shared" si="1"/>
        <v>0</v>
      </c>
    </row>
    <row r="35" spans="1:17" ht="22.5" customHeight="1">
      <c r="A35" s="5" t="s">
        <v>48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2">
        <f t="shared" si="1"/>
        <v>0</v>
      </c>
    </row>
    <row r="36" spans="1:17" ht="22.5" customHeight="1">
      <c r="A36" s="5" t="s">
        <v>49</v>
      </c>
      <c r="B36" s="11">
        <v>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2">
        <f t="shared" si="1"/>
        <v>4</v>
      </c>
    </row>
    <row r="37" spans="1:17" ht="22.5" customHeight="1">
      <c r="A37" s="5" t="s">
        <v>50</v>
      </c>
      <c r="B37" s="11">
        <v>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2">
        <f t="shared" si="1"/>
        <v>2</v>
      </c>
    </row>
    <row r="38" spans="1:17" ht="22.5" customHeight="1">
      <c r="A38" s="5" t="s">
        <v>51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2">
        <f t="shared" si="1"/>
        <v>0</v>
      </c>
    </row>
    <row r="39" spans="1:17" ht="20.25" customHeight="1">
      <c r="A39" s="5" t="s">
        <v>52</v>
      </c>
      <c r="B39" s="11">
        <v>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>
        <f t="shared" si="1"/>
        <v>4</v>
      </c>
    </row>
    <row r="40" spans="1:17" ht="20.25" customHeight="1">
      <c r="A40" s="5" t="s">
        <v>43</v>
      </c>
      <c r="B40" s="11">
        <v>1</v>
      </c>
      <c r="C40" s="11"/>
      <c r="D40" s="11">
        <v>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2">
        <f t="shared" si="1"/>
        <v>6</v>
      </c>
    </row>
    <row r="41" spans="1:17" ht="27.75" customHeight="1">
      <c r="A41" s="24" t="s">
        <v>53</v>
      </c>
      <c r="B41" s="22">
        <f>B42+B43+B44+B45+B46+B47+B48+B49+B50+B51+B52+B53+B54</f>
        <v>6</v>
      </c>
      <c r="C41" s="22">
        <f t="shared" ref="C41:P41" si="5">C42+C43+C44+C45+C46+C47+C48+C49+C50+C51+C52+C53+C54</f>
        <v>3</v>
      </c>
      <c r="D41" s="22">
        <f t="shared" si="5"/>
        <v>5</v>
      </c>
      <c r="E41" s="22">
        <f t="shared" si="5"/>
        <v>19</v>
      </c>
      <c r="F41" s="22">
        <f t="shared" si="5"/>
        <v>0</v>
      </c>
      <c r="G41" s="22">
        <f t="shared" si="5"/>
        <v>2</v>
      </c>
      <c r="H41" s="22">
        <f t="shared" si="5"/>
        <v>0</v>
      </c>
      <c r="I41" s="22">
        <f t="shared" si="5"/>
        <v>0</v>
      </c>
      <c r="J41" s="22">
        <f>J42+J43+J44+J45+J46+J47+J48+J49+J50+J51+J52+J53+J54</f>
        <v>53</v>
      </c>
      <c r="K41" s="22">
        <f t="shared" si="5"/>
        <v>0</v>
      </c>
      <c r="L41" s="22">
        <f t="shared" si="5"/>
        <v>12</v>
      </c>
      <c r="M41" s="22">
        <f t="shared" si="5"/>
        <v>46</v>
      </c>
      <c r="N41" s="22">
        <f t="shared" si="5"/>
        <v>0</v>
      </c>
      <c r="O41" s="22">
        <f t="shared" si="5"/>
        <v>0</v>
      </c>
      <c r="P41" s="22">
        <f t="shared" si="5"/>
        <v>0</v>
      </c>
      <c r="Q41" s="22">
        <f t="shared" si="1"/>
        <v>146</v>
      </c>
    </row>
    <row r="42" spans="1:17" ht="25.5" customHeight="1">
      <c r="A42" s="5" t="s">
        <v>54</v>
      </c>
      <c r="B42" s="11">
        <v>2</v>
      </c>
      <c r="C42" s="11">
        <v>1</v>
      </c>
      <c r="D42" s="11">
        <v>2</v>
      </c>
      <c r="E42" s="11">
        <v>4</v>
      </c>
      <c r="F42" s="11"/>
      <c r="G42" s="11">
        <v>1</v>
      </c>
      <c r="H42" s="11"/>
      <c r="I42" s="11"/>
      <c r="J42" s="11"/>
      <c r="K42" s="11"/>
      <c r="L42" s="11">
        <v>3</v>
      </c>
      <c r="M42" s="11">
        <v>21</v>
      </c>
      <c r="N42" s="11"/>
      <c r="O42" s="11"/>
      <c r="P42" s="11"/>
      <c r="Q42" s="22">
        <f t="shared" si="1"/>
        <v>34</v>
      </c>
    </row>
    <row r="43" spans="1:17" ht="31.5" customHeight="1">
      <c r="A43" s="5" t="s">
        <v>55</v>
      </c>
      <c r="B43" s="11"/>
      <c r="C43" s="11"/>
      <c r="D43" s="11"/>
      <c r="E43" s="11"/>
      <c r="F43" s="11"/>
      <c r="G43" s="11">
        <v>1</v>
      </c>
      <c r="H43" s="11"/>
      <c r="I43" s="11"/>
      <c r="J43" s="11">
        <v>21</v>
      </c>
      <c r="K43" s="11"/>
      <c r="L43" s="11"/>
      <c r="M43" s="11">
        <v>1</v>
      </c>
      <c r="N43" s="11"/>
      <c r="O43" s="11"/>
      <c r="P43" s="11"/>
      <c r="Q43" s="22">
        <f t="shared" si="1"/>
        <v>23</v>
      </c>
    </row>
    <row r="44" spans="1:17" ht="22.5" customHeight="1">
      <c r="A44" s="5" t="s">
        <v>56</v>
      </c>
      <c r="B44" s="11"/>
      <c r="C44" s="11"/>
      <c r="D44" s="11">
        <v>1</v>
      </c>
      <c r="E44" s="11">
        <v>1</v>
      </c>
      <c r="F44" s="11"/>
      <c r="G44" s="11"/>
      <c r="H44" s="11"/>
      <c r="I44" s="11"/>
      <c r="J44" s="11">
        <v>6</v>
      </c>
      <c r="K44" s="11"/>
      <c r="L44" s="11"/>
      <c r="M44" s="11">
        <v>6</v>
      </c>
      <c r="N44" s="11"/>
      <c r="O44" s="11"/>
      <c r="P44" s="11"/>
      <c r="Q44" s="22">
        <f t="shared" si="1"/>
        <v>14</v>
      </c>
    </row>
    <row r="45" spans="1:17" ht="32.25" customHeight="1">
      <c r="A45" s="5" t="s">
        <v>57</v>
      </c>
      <c r="B45" s="11">
        <v>1</v>
      </c>
      <c r="C45" s="11">
        <v>1</v>
      </c>
      <c r="D45" s="11"/>
      <c r="E45" s="11">
        <v>4</v>
      </c>
      <c r="F45" s="11"/>
      <c r="G45" s="11"/>
      <c r="H45" s="11"/>
      <c r="I45" s="11"/>
      <c r="J45" s="11">
        <v>3</v>
      </c>
      <c r="K45" s="11"/>
      <c r="L45" s="11">
        <v>5</v>
      </c>
      <c r="M45" s="11">
        <v>1</v>
      </c>
      <c r="N45" s="11"/>
      <c r="O45" s="11"/>
      <c r="P45" s="11"/>
      <c r="Q45" s="22">
        <f t="shared" si="1"/>
        <v>15</v>
      </c>
    </row>
    <row r="46" spans="1:17" ht="33.75" customHeight="1">
      <c r="A46" s="5" t="s">
        <v>58</v>
      </c>
      <c r="B46" s="11"/>
      <c r="C46" s="11"/>
      <c r="D46" s="11"/>
      <c r="E46" s="11"/>
      <c r="F46" s="11"/>
      <c r="G46" s="11"/>
      <c r="H46" s="11"/>
      <c r="I46" s="11"/>
      <c r="J46" s="11">
        <v>2</v>
      </c>
      <c r="K46" s="11"/>
      <c r="L46" s="11">
        <v>2</v>
      </c>
      <c r="M46" s="11">
        <v>2</v>
      </c>
      <c r="N46" s="11"/>
      <c r="O46" s="11"/>
      <c r="P46" s="11"/>
      <c r="Q46" s="22">
        <f t="shared" si="1"/>
        <v>6</v>
      </c>
    </row>
    <row r="47" spans="1:17" ht="33.75" customHeight="1">
      <c r="A47" s="5" t="s">
        <v>59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2">
        <f t="shared" si="1"/>
        <v>0</v>
      </c>
    </row>
    <row r="48" spans="1:17" ht="33" customHeight="1">
      <c r="A48" s="5" t="s">
        <v>60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22">
        <f t="shared" si="1"/>
        <v>0</v>
      </c>
    </row>
    <row r="49" spans="1:17" ht="54" customHeight="1">
      <c r="A49" s="5" t="s">
        <v>61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22">
        <f t="shared" si="1"/>
        <v>0</v>
      </c>
    </row>
    <row r="50" spans="1:17" ht="48" customHeight="1">
      <c r="A50" s="5" t="s">
        <v>62</v>
      </c>
      <c r="B50" s="11">
        <v>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>
        <v>2</v>
      </c>
      <c r="N50" s="11"/>
      <c r="O50" s="11"/>
      <c r="P50" s="11"/>
      <c r="Q50" s="22">
        <f t="shared" si="1"/>
        <v>3</v>
      </c>
    </row>
    <row r="51" spans="1:17" ht="21.75" customHeight="1">
      <c r="A51" s="5" t="s">
        <v>63</v>
      </c>
      <c r="B51" s="11">
        <v>1</v>
      </c>
      <c r="C51" s="11">
        <v>1</v>
      </c>
      <c r="D51" s="11">
        <v>2</v>
      </c>
      <c r="E51" s="11">
        <v>4</v>
      </c>
      <c r="F51" s="11"/>
      <c r="G51" s="11"/>
      <c r="H51" s="11"/>
      <c r="I51" s="11"/>
      <c r="J51" s="11">
        <v>4</v>
      </c>
      <c r="K51" s="11"/>
      <c r="L51" s="11"/>
      <c r="M51" s="11">
        <v>8</v>
      </c>
      <c r="N51" s="11"/>
      <c r="O51" s="11"/>
      <c r="P51" s="11"/>
      <c r="Q51" s="22">
        <f t="shared" si="1"/>
        <v>20</v>
      </c>
    </row>
    <row r="52" spans="1:17" ht="48.75" customHeight="1">
      <c r="A52" s="5" t="s">
        <v>64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v>2</v>
      </c>
      <c r="N52" s="11"/>
      <c r="O52" s="11"/>
      <c r="P52" s="11"/>
      <c r="Q52" s="22">
        <f t="shared" si="1"/>
        <v>2</v>
      </c>
    </row>
    <row r="53" spans="1:17" ht="24" customHeight="1">
      <c r="A53" s="5" t="s">
        <v>65</v>
      </c>
      <c r="B53" s="11">
        <v>1</v>
      </c>
      <c r="C53" s="11"/>
      <c r="D53" s="11"/>
      <c r="E53" s="11">
        <v>1</v>
      </c>
      <c r="F53" s="11"/>
      <c r="G53" s="11"/>
      <c r="H53" s="11"/>
      <c r="I53" s="11"/>
      <c r="J53" s="11">
        <v>7</v>
      </c>
      <c r="K53" s="11"/>
      <c r="L53" s="11"/>
      <c r="M53" s="11">
        <v>3</v>
      </c>
      <c r="N53" s="11"/>
      <c r="O53" s="11"/>
      <c r="P53" s="11"/>
      <c r="Q53" s="22">
        <f t="shared" si="1"/>
        <v>12</v>
      </c>
    </row>
    <row r="54" spans="1:17" ht="19.5" customHeight="1">
      <c r="A54" s="5" t="s">
        <v>66</v>
      </c>
      <c r="B54" s="11"/>
      <c r="C54" s="11"/>
      <c r="D54" s="11"/>
      <c r="E54" s="11">
        <v>5</v>
      </c>
      <c r="F54" s="11"/>
      <c r="G54" s="11"/>
      <c r="H54" s="11"/>
      <c r="I54" s="11"/>
      <c r="J54" s="11">
        <v>10</v>
      </c>
      <c r="K54" s="11"/>
      <c r="L54" s="11">
        <v>2</v>
      </c>
      <c r="M54" s="11"/>
      <c r="N54" s="11"/>
      <c r="O54" s="11"/>
      <c r="P54" s="11"/>
      <c r="Q54" s="22">
        <f t="shared" si="1"/>
        <v>17</v>
      </c>
    </row>
    <row r="55" spans="1:17" ht="36.75" customHeight="1">
      <c r="A55" s="27" t="s">
        <v>67</v>
      </c>
      <c r="B55" s="22">
        <f>B56+B57+B58</f>
        <v>0</v>
      </c>
      <c r="C55" s="22">
        <f t="shared" ref="C55:M55" si="6">C56+C57+C58</f>
        <v>0</v>
      </c>
      <c r="D55" s="22">
        <f t="shared" si="6"/>
        <v>4</v>
      </c>
      <c r="E55" s="22">
        <f>E56+E57+E58</f>
        <v>1</v>
      </c>
      <c r="F55" s="22">
        <f t="shared" si="6"/>
        <v>0</v>
      </c>
      <c r="G55" s="22">
        <f t="shared" si="6"/>
        <v>2</v>
      </c>
      <c r="H55" s="22">
        <f t="shared" si="6"/>
        <v>0</v>
      </c>
      <c r="I55" s="22">
        <f t="shared" si="6"/>
        <v>0</v>
      </c>
      <c r="J55" s="22">
        <f>J56+J57+J58</f>
        <v>4</v>
      </c>
      <c r="K55" s="22">
        <f t="shared" si="6"/>
        <v>0</v>
      </c>
      <c r="L55" s="22">
        <f t="shared" si="6"/>
        <v>0</v>
      </c>
      <c r="M55" s="22">
        <f t="shared" si="6"/>
        <v>0</v>
      </c>
      <c r="N55" s="22">
        <f>N56+N57+N58</f>
        <v>0</v>
      </c>
      <c r="O55" s="22">
        <f>O56+O57+O58</f>
        <v>1</v>
      </c>
      <c r="P55" s="22">
        <f>P56+P57+P58</f>
        <v>0</v>
      </c>
      <c r="Q55" s="22">
        <f t="shared" si="1"/>
        <v>12</v>
      </c>
    </row>
    <row r="56" spans="1:17" ht="24.75" customHeight="1">
      <c r="A56" s="5" t="s">
        <v>68</v>
      </c>
      <c r="B56" s="11"/>
      <c r="C56" s="11"/>
      <c r="D56" s="11">
        <v>2</v>
      </c>
      <c r="E56" s="11"/>
      <c r="F56" s="11"/>
      <c r="G56" s="11">
        <v>1</v>
      </c>
      <c r="H56" s="11"/>
      <c r="I56" s="11"/>
      <c r="J56" s="11">
        <v>2</v>
      </c>
      <c r="K56" s="11"/>
      <c r="L56" s="11"/>
      <c r="M56" s="11"/>
      <c r="N56" s="11"/>
      <c r="O56" s="11"/>
      <c r="P56" s="11"/>
      <c r="Q56" s="22">
        <f t="shared" si="1"/>
        <v>5</v>
      </c>
    </row>
    <row r="57" spans="1:17" ht="24.75" customHeight="1">
      <c r="A57" s="5" t="s">
        <v>69</v>
      </c>
      <c r="B57" s="11"/>
      <c r="C57" s="11"/>
      <c r="D57" s="11">
        <v>2</v>
      </c>
      <c r="E57" s="11"/>
      <c r="F57" s="11"/>
      <c r="G57" s="11"/>
      <c r="H57" s="11"/>
      <c r="I57" s="11"/>
      <c r="J57" s="11">
        <v>2</v>
      </c>
      <c r="K57" s="11"/>
      <c r="L57" s="11"/>
      <c r="M57" s="11"/>
      <c r="N57" s="11"/>
      <c r="O57" s="11">
        <v>1</v>
      </c>
      <c r="P57" s="11"/>
      <c r="Q57" s="22">
        <f t="shared" si="1"/>
        <v>5</v>
      </c>
    </row>
    <row r="58" spans="1:17" ht="24.75" customHeight="1">
      <c r="A58" s="5" t="s">
        <v>70</v>
      </c>
      <c r="B58" s="11"/>
      <c r="C58" s="11"/>
      <c r="D58" s="11"/>
      <c r="E58" s="11">
        <v>1</v>
      </c>
      <c r="F58" s="11"/>
      <c r="G58" s="11">
        <v>1</v>
      </c>
      <c r="H58" s="11"/>
      <c r="I58" s="11"/>
      <c r="J58" s="11"/>
      <c r="K58" s="11"/>
      <c r="L58" s="11"/>
      <c r="M58" s="11"/>
      <c r="N58" s="11"/>
      <c r="O58" s="11"/>
      <c r="P58" s="11"/>
      <c r="Q58" s="22">
        <f t="shared" si="1"/>
        <v>2</v>
      </c>
    </row>
    <row r="59" spans="1:17" ht="33.75" customHeight="1">
      <c r="A59" s="24" t="s">
        <v>71</v>
      </c>
      <c r="B59" s="22">
        <f>B60+B61+B62+B63+B64+B65+B66+B67+B68+B69+B70+B71+B72+B73+B74+B75+B76+B77+B78+B79+B80+B81+B82+B83+B84+B85+B86+B87+B88+B89+B90+B91+B92</f>
        <v>141</v>
      </c>
      <c r="C59" s="22">
        <f t="shared" ref="C59:P59" si="7">C60+C61+C62+C63+C64+C65+C66+C67+C68+C69+C70+C71+C72+C73+C74+C75+C76+C77+C78+C79+C80+C81+C82+C83+C84+C85+C86+C87+C88+C89+C90+C91+C92</f>
        <v>19</v>
      </c>
      <c r="D59" s="22">
        <f t="shared" si="7"/>
        <v>18</v>
      </c>
      <c r="E59" s="22">
        <f t="shared" si="7"/>
        <v>25</v>
      </c>
      <c r="F59" s="22">
        <f t="shared" si="7"/>
        <v>0</v>
      </c>
      <c r="G59" s="22">
        <f t="shared" si="7"/>
        <v>20</v>
      </c>
      <c r="H59" s="22">
        <f t="shared" si="7"/>
        <v>0</v>
      </c>
      <c r="I59" s="22">
        <f t="shared" si="7"/>
        <v>0</v>
      </c>
      <c r="J59" s="22">
        <f>J60+J61+J62+J63+J64+J65+J66+J67+J68+J69+J70+J71+J72+J73+J74+J75+J76+J77+J78+J79+J80+J81+J82+J83+J84+J85+J86+J87+J88+J89+J90+J91+J92</f>
        <v>49</v>
      </c>
      <c r="K59" s="22">
        <f t="shared" si="7"/>
        <v>0</v>
      </c>
      <c r="L59" s="22">
        <f t="shared" si="7"/>
        <v>2</v>
      </c>
      <c r="M59" s="22">
        <f t="shared" si="7"/>
        <v>16</v>
      </c>
      <c r="N59" s="22">
        <f t="shared" si="7"/>
        <v>2</v>
      </c>
      <c r="O59" s="22">
        <f t="shared" si="7"/>
        <v>7</v>
      </c>
      <c r="P59" s="22">
        <f t="shared" si="7"/>
        <v>0</v>
      </c>
      <c r="Q59" s="22">
        <f t="shared" si="1"/>
        <v>299</v>
      </c>
    </row>
    <row r="60" spans="1:17" ht="36.75" customHeight="1">
      <c r="A60" s="5" t="s">
        <v>72</v>
      </c>
      <c r="B60" s="11">
        <v>2</v>
      </c>
      <c r="C60" s="11"/>
      <c r="D60" s="11"/>
      <c r="E60" s="11"/>
      <c r="F60" s="11"/>
      <c r="G60" s="11"/>
      <c r="H60" s="11"/>
      <c r="I60" s="11"/>
      <c r="J60" s="11">
        <v>2</v>
      </c>
      <c r="K60" s="11"/>
      <c r="L60" s="11"/>
      <c r="M60" s="11"/>
      <c r="N60" s="11">
        <v>2</v>
      </c>
      <c r="O60" s="11"/>
      <c r="P60" s="11"/>
      <c r="Q60" s="22">
        <f t="shared" si="1"/>
        <v>6</v>
      </c>
    </row>
    <row r="61" spans="1:17" ht="36.75" customHeight="1">
      <c r="A61" s="5" t="s">
        <v>73</v>
      </c>
      <c r="B61" s="11">
        <v>17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>
        <v>2</v>
      </c>
      <c r="N61" s="11"/>
      <c r="O61" s="11"/>
      <c r="P61" s="11"/>
      <c r="Q61" s="22">
        <f t="shared" si="1"/>
        <v>19</v>
      </c>
    </row>
    <row r="62" spans="1:17" ht="36.75" customHeight="1">
      <c r="A62" s="5" t="s">
        <v>74</v>
      </c>
      <c r="B62" s="11">
        <v>3</v>
      </c>
      <c r="C62" s="11">
        <v>4</v>
      </c>
      <c r="D62" s="11"/>
      <c r="E62" s="11">
        <v>2</v>
      </c>
      <c r="F62" s="11"/>
      <c r="G62" s="11"/>
      <c r="H62" s="11"/>
      <c r="I62" s="11"/>
      <c r="J62" s="11"/>
      <c r="K62" s="11"/>
      <c r="L62" s="11"/>
      <c r="M62" s="11">
        <v>3</v>
      </c>
      <c r="N62" s="11"/>
      <c r="O62" s="11"/>
      <c r="P62" s="11"/>
      <c r="Q62" s="22">
        <f t="shared" si="1"/>
        <v>12</v>
      </c>
    </row>
    <row r="63" spans="1:17" ht="36.75" customHeight="1">
      <c r="A63" s="5" t="s">
        <v>75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2">
        <f t="shared" si="1"/>
        <v>0</v>
      </c>
    </row>
    <row r="64" spans="1:17" ht="36.75" customHeight="1">
      <c r="A64" s="5" t="s">
        <v>76</v>
      </c>
      <c r="B64" s="11">
        <v>1</v>
      </c>
      <c r="C64" s="11">
        <v>2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2">
        <f t="shared" si="1"/>
        <v>3</v>
      </c>
    </row>
    <row r="65" spans="1:17" ht="36.75" customHeight="1">
      <c r="A65" s="5" t="s">
        <v>77</v>
      </c>
      <c r="B65" s="11">
        <v>1</v>
      </c>
      <c r="C65" s="11">
        <v>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22">
        <f t="shared" si="1"/>
        <v>3</v>
      </c>
    </row>
    <row r="66" spans="1:17" ht="34.5" customHeight="1">
      <c r="A66" s="5" t="s">
        <v>78</v>
      </c>
      <c r="B66" s="11">
        <v>17</v>
      </c>
      <c r="C66" s="11"/>
      <c r="D66" s="11"/>
      <c r="E66" s="11"/>
      <c r="F66" s="11"/>
      <c r="G66" s="11"/>
      <c r="H66" s="11"/>
      <c r="I66" s="11"/>
      <c r="J66" s="11">
        <v>7</v>
      </c>
      <c r="K66" s="11"/>
      <c r="L66" s="11">
        <v>1</v>
      </c>
      <c r="M66" s="11">
        <v>1</v>
      </c>
      <c r="N66" s="11"/>
      <c r="O66" s="11"/>
      <c r="P66" s="11"/>
      <c r="Q66" s="22">
        <f t="shared" si="1"/>
        <v>26</v>
      </c>
    </row>
    <row r="67" spans="1:17" ht="34.5" customHeight="1">
      <c r="A67" s="5" t="s">
        <v>79</v>
      </c>
      <c r="B67" s="11">
        <v>11</v>
      </c>
      <c r="C67" s="11">
        <v>5</v>
      </c>
      <c r="D67" s="11">
        <v>6</v>
      </c>
      <c r="E67" s="11">
        <v>1</v>
      </c>
      <c r="F67" s="11"/>
      <c r="G67" s="11">
        <v>1</v>
      </c>
      <c r="H67" s="11"/>
      <c r="I67" s="11"/>
      <c r="J67" s="11">
        <v>10</v>
      </c>
      <c r="K67" s="11"/>
      <c r="L67" s="11"/>
      <c r="M67" s="11">
        <v>3</v>
      </c>
      <c r="N67" s="11"/>
      <c r="O67" s="11"/>
      <c r="P67" s="11"/>
      <c r="Q67" s="22">
        <f t="shared" si="1"/>
        <v>37</v>
      </c>
    </row>
    <row r="68" spans="1:17" ht="33.75" customHeight="1">
      <c r="A68" s="5" t="s">
        <v>80</v>
      </c>
      <c r="B68" s="11">
        <v>3</v>
      </c>
      <c r="C68" s="11"/>
      <c r="D68" s="11"/>
      <c r="E68" s="11"/>
      <c r="F68" s="11"/>
      <c r="G68" s="11"/>
      <c r="H68" s="11"/>
      <c r="I68" s="11"/>
      <c r="J68" s="11">
        <v>3</v>
      </c>
      <c r="K68" s="11"/>
      <c r="L68" s="11"/>
      <c r="M68" s="11">
        <v>4</v>
      </c>
      <c r="N68" s="11"/>
      <c r="O68" s="11"/>
      <c r="P68" s="11"/>
      <c r="Q68" s="22">
        <f t="shared" si="1"/>
        <v>10</v>
      </c>
    </row>
    <row r="69" spans="1:17" ht="34.5" customHeight="1">
      <c r="A69" s="5" t="s">
        <v>81</v>
      </c>
      <c r="B69" s="11">
        <v>2</v>
      </c>
      <c r="C69" s="11">
        <v>1</v>
      </c>
      <c r="D69" s="11">
        <v>1</v>
      </c>
      <c r="E69" s="11">
        <v>2</v>
      </c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/>
      <c r="Q69" s="22">
        <f t="shared" si="1"/>
        <v>8</v>
      </c>
    </row>
    <row r="70" spans="1:17" ht="25.5" customHeight="1">
      <c r="A70" s="5" t="s">
        <v>82</v>
      </c>
      <c r="B70" s="11">
        <v>30</v>
      </c>
      <c r="C70" s="11">
        <v>3</v>
      </c>
      <c r="D70" s="11">
        <v>6</v>
      </c>
      <c r="E70" s="11">
        <v>10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22">
        <f t="shared" si="1"/>
        <v>49</v>
      </c>
    </row>
    <row r="71" spans="1:17" ht="25.5" customHeight="1">
      <c r="A71" s="5" t="s">
        <v>83</v>
      </c>
      <c r="B71" s="11">
        <v>1</v>
      </c>
      <c r="C71" s="11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22">
        <f t="shared" si="1"/>
        <v>2</v>
      </c>
    </row>
    <row r="72" spans="1:17" ht="25.5" customHeight="1">
      <c r="A72" s="5" t="s">
        <v>84</v>
      </c>
      <c r="B72" s="11">
        <v>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22">
        <f t="shared" si="1"/>
        <v>4</v>
      </c>
    </row>
    <row r="73" spans="1:17" ht="25.5" customHeight="1">
      <c r="A73" s="5" t="s">
        <v>85</v>
      </c>
      <c r="B73" s="11">
        <v>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22">
        <f t="shared" si="1"/>
        <v>1</v>
      </c>
    </row>
    <row r="74" spans="1:17" ht="25.5" customHeight="1">
      <c r="A74" s="5" t="s">
        <v>86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22">
        <f t="shared" ref="Q74:Q137" si="8">B74+C74+D74+E74+F74+G74+H74+I74+J74+K74+L74+M74+N74+O74+P74</f>
        <v>1</v>
      </c>
    </row>
    <row r="75" spans="1:17" ht="24" customHeight="1">
      <c r="A75" s="5" t="s">
        <v>87</v>
      </c>
      <c r="B75" s="11">
        <v>3</v>
      </c>
      <c r="C75" s="11"/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22">
        <f t="shared" si="8"/>
        <v>5</v>
      </c>
    </row>
    <row r="76" spans="1:17" ht="27.75" customHeight="1">
      <c r="A76" s="5" t="s">
        <v>88</v>
      </c>
      <c r="B76" s="11">
        <v>14</v>
      </c>
      <c r="C76" s="11">
        <v>1</v>
      </c>
      <c r="D76" s="11">
        <v>2</v>
      </c>
      <c r="E76" s="11">
        <v>4</v>
      </c>
      <c r="F76" s="11"/>
      <c r="G76" s="11"/>
      <c r="H76" s="11"/>
      <c r="I76" s="11"/>
      <c r="J76" s="11"/>
      <c r="K76" s="11"/>
      <c r="L76" s="11"/>
      <c r="M76" s="11">
        <v>1</v>
      </c>
      <c r="N76" s="11"/>
      <c r="O76" s="11">
        <v>4</v>
      </c>
      <c r="P76" s="11"/>
      <c r="Q76" s="22">
        <f t="shared" si="8"/>
        <v>26</v>
      </c>
    </row>
    <row r="77" spans="1:17" ht="26.25" customHeight="1">
      <c r="A77" s="5" t="s">
        <v>89</v>
      </c>
      <c r="B77" s="11">
        <v>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22">
        <f t="shared" si="8"/>
        <v>4</v>
      </c>
    </row>
    <row r="78" spans="1:17" ht="27.75" customHeight="1">
      <c r="A78" s="5" t="s">
        <v>90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22">
        <f t="shared" si="8"/>
        <v>0</v>
      </c>
    </row>
    <row r="79" spans="1:17" ht="27.75" customHeight="1">
      <c r="A79" s="5" t="s">
        <v>91</v>
      </c>
      <c r="B79" s="11">
        <v>2</v>
      </c>
      <c r="C79" s="11"/>
      <c r="D79" s="11"/>
      <c r="E79" s="11">
        <v>2</v>
      </c>
      <c r="F79" s="11"/>
      <c r="G79" s="11">
        <v>8</v>
      </c>
      <c r="H79" s="11"/>
      <c r="I79" s="11"/>
      <c r="J79" s="11">
        <v>9</v>
      </c>
      <c r="K79" s="11"/>
      <c r="L79" s="11"/>
      <c r="M79" s="11">
        <v>1</v>
      </c>
      <c r="N79" s="11"/>
      <c r="O79" s="11">
        <v>1</v>
      </c>
      <c r="P79" s="11"/>
      <c r="Q79" s="22">
        <f t="shared" si="8"/>
        <v>23</v>
      </c>
    </row>
    <row r="80" spans="1:17" ht="28.5" customHeight="1">
      <c r="A80" s="5" t="s">
        <v>92</v>
      </c>
      <c r="B80" s="11">
        <v>3</v>
      </c>
      <c r="C80" s="11">
        <v>1</v>
      </c>
      <c r="D80" s="11">
        <v>3</v>
      </c>
      <c r="E80" s="11"/>
      <c r="F80" s="11"/>
      <c r="G80" s="11">
        <v>9</v>
      </c>
      <c r="H80" s="11"/>
      <c r="I80" s="11"/>
      <c r="J80" s="11">
        <v>16</v>
      </c>
      <c r="K80" s="11"/>
      <c r="L80" s="11"/>
      <c r="M80" s="11"/>
      <c r="N80" s="11"/>
      <c r="O80" s="11"/>
      <c r="P80" s="11"/>
      <c r="Q80" s="22">
        <f t="shared" si="8"/>
        <v>32</v>
      </c>
    </row>
    <row r="81" spans="1:17" ht="35.25" customHeight="1">
      <c r="A81" s="5" t="s">
        <v>93</v>
      </c>
      <c r="B81" s="11">
        <v>1</v>
      </c>
      <c r="C81" s="11"/>
      <c r="D81" s="11"/>
      <c r="E81" s="11">
        <v>1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22">
        <f t="shared" si="8"/>
        <v>2</v>
      </c>
    </row>
    <row r="82" spans="1:17" ht="25.5" customHeight="1">
      <c r="A82" s="5" t="s">
        <v>94</v>
      </c>
      <c r="B82" s="11">
        <v>12</v>
      </c>
      <c r="C82" s="11"/>
      <c r="D82" s="11"/>
      <c r="E82" s="11">
        <v>1</v>
      </c>
      <c r="F82" s="11"/>
      <c r="G82" s="11"/>
      <c r="H82" s="11"/>
      <c r="I82" s="11"/>
      <c r="J82" s="11">
        <v>1</v>
      </c>
      <c r="K82" s="11"/>
      <c r="L82" s="11"/>
      <c r="M82" s="11"/>
      <c r="N82" s="11"/>
      <c r="O82" s="11">
        <v>1</v>
      </c>
      <c r="P82" s="11"/>
      <c r="Q82" s="22">
        <f t="shared" si="8"/>
        <v>15</v>
      </c>
    </row>
    <row r="83" spans="1:17" ht="25.5" customHeight="1">
      <c r="A83" s="5" t="s">
        <v>95</v>
      </c>
      <c r="B83" s="11">
        <v>2</v>
      </c>
      <c r="C83" s="11"/>
      <c r="D83" s="11"/>
      <c r="E83" s="11"/>
      <c r="F83" s="11"/>
      <c r="G83" s="11">
        <v>1</v>
      </c>
      <c r="H83" s="11"/>
      <c r="I83" s="11"/>
      <c r="J83" s="11"/>
      <c r="K83" s="11"/>
      <c r="L83" s="11"/>
      <c r="M83" s="11"/>
      <c r="N83" s="11"/>
      <c r="O83" s="11"/>
      <c r="P83" s="11"/>
      <c r="Q83" s="22">
        <f t="shared" si="8"/>
        <v>3</v>
      </c>
    </row>
    <row r="84" spans="1:17" ht="25.5" customHeight="1">
      <c r="A84" s="5" t="s">
        <v>96</v>
      </c>
      <c r="B84" s="11">
        <v>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22">
        <f t="shared" si="8"/>
        <v>1</v>
      </c>
    </row>
    <row r="85" spans="1:17" ht="25.5" customHeight="1">
      <c r="A85" s="5" t="s">
        <v>97</v>
      </c>
      <c r="B85" s="11"/>
      <c r="C85" s="11"/>
      <c r="D85" s="11"/>
      <c r="E85" s="11"/>
      <c r="F85" s="11"/>
      <c r="G85" s="11">
        <v>1</v>
      </c>
      <c r="H85" s="11"/>
      <c r="I85" s="11"/>
      <c r="J85" s="11"/>
      <c r="K85" s="11"/>
      <c r="L85" s="11"/>
      <c r="M85" s="11"/>
      <c r="N85" s="11"/>
      <c r="O85" s="11"/>
      <c r="P85" s="11"/>
      <c r="Q85" s="22">
        <f t="shared" si="8"/>
        <v>1</v>
      </c>
    </row>
    <row r="86" spans="1:17" ht="25.5" customHeight="1">
      <c r="A86" s="5" t="s">
        <v>98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22">
        <f t="shared" si="8"/>
        <v>0</v>
      </c>
    </row>
    <row r="87" spans="1:17" ht="29.25" customHeight="1">
      <c r="A87" s="5" t="s">
        <v>99</v>
      </c>
      <c r="B87" s="11">
        <v>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22">
        <f t="shared" si="8"/>
        <v>1</v>
      </c>
    </row>
    <row r="88" spans="1:17" ht="25.5" customHeight="1">
      <c r="A88" s="5" t="s">
        <v>100</v>
      </c>
      <c r="B88" s="11">
        <v>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22">
        <f t="shared" si="8"/>
        <v>1</v>
      </c>
    </row>
    <row r="89" spans="1:17" ht="25.5" customHeight="1">
      <c r="A89" s="5" t="s">
        <v>101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22">
        <f t="shared" si="8"/>
        <v>0</v>
      </c>
    </row>
    <row r="90" spans="1:17" ht="25.5" customHeight="1">
      <c r="A90" s="5" t="s">
        <v>102</v>
      </c>
      <c r="B90" s="11">
        <v>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22">
        <f t="shared" si="8"/>
        <v>1</v>
      </c>
    </row>
    <row r="91" spans="1:17" ht="25.5" customHeight="1">
      <c r="A91" s="5" t="s">
        <v>103</v>
      </c>
      <c r="B91" s="11">
        <v>2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22">
        <f t="shared" si="8"/>
        <v>2</v>
      </c>
    </row>
    <row r="92" spans="1:17" ht="25.5" customHeight="1">
      <c r="A92" s="5" t="s">
        <v>104</v>
      </c>
      <c r="B92" s="11">
        <v>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22">
        <f t="shared" si="8"/>
        <v>1</v>
      </c>
    </row>
    <row r="93" spans="1:17" ht="24" customHeight="1">
      <c r="A93" s="20" t="s">
        <v>105</v>
      </c>
      <c r="B93" s="22">
        <f>B94+B95+B96+B97+B98+B99</f>
        <v>48</v>
      </c>
      <c r="C93" s="22">
        <f t="shared" ref="C93:M93" si="9">C94+C95+C96+C97+C98+C99</f>
        <v>6</v>
      </c>
      <c r="D93" s="22">
        <f t="shared" si="9"/>
        <v>17</v>
      </c>
      <c r="E93" s="22">
        <f>E94+E95+E96+E97+E98+E99</f>
        <v>9</v>
      </c>
      <c r="F93" s="22">
        <f t="shared" si="9"/>
        <v>0</v>
      </c>
      <c r="G93" s="22">
        <f t="shared" si="9"/>
        <v>15</v>
      </c>
      <c r="H93" s="22">
        <f t="shared" si="9"/>
        <v>0</v>
      </c>
      <c r="I93" s="22">
        <f t="shared" si="9"/>
        <v>0</v>
      </c>
      <c r="J93" s="22">
        <f>J94+J95+J96+J97+J98+J99</f>
        <v>79</v>
      </c>
      <c r="K93" s="22">
        <f t="shared" si="9"/>
        <v>0</v>
      </c>
      <c r="L93" s="22">
        <f t="shared" si="9"/>
        <v>2</v>
      </c>
      <c r="M93" s="22">
        <f t="shared" si="9"/>
        <v>39</v>
      </c>
      <c r="N93" s="22">
        <f>N94+N95+N96+N97+N98+N99</f>
        <v>5</v>
      </c>
      <c r="O93" s="22">
        <f>O94+O95+O96+O97+O98+O99</f>
        <v>0</v>
      </c>
      <c r="P93" s="22">
        <f>P94+P95+P96+P97+P98+P99</f>
        <v>0</v>
      </c>
      <c r="Q93" s="22">
        <f t="shared" si="8"/>
        <v>220</v>
      </c>
    </row>
    <row r="94" spans="1:17" ht="24" customHeight="1">
      <c r="A94" s="5" t="s">
        <v>106</v>
      </c>
      <c r="B94" s="11"/>
      <c r="C94" s="11"/>
      <c r="D94" s="11"/>
      <c r="E94" s="11"/>
      <c r="F94" s="11"/>
      <c r="G94" s="11">
        <v>2</v>
      </c>
      <c r="H94" s="11"/>
      <c r="I94" s="11"/>
      <c r="J94" s="11">
        <v>8</v>
      </c>
      <c r="K94" s="11"/>
      <c r="L94" s="11"/>
      <c r="M94" s="11">
        <v>3</v>
      </c>
      <c r="N94" s="11"/>
      <c r="O94" s="11"/>
      <c r="P94" s="11"/>
      <c r="Q94" s="22">
        <f t="shared" si="8"/>
        <v>13</v>
      </c>
    </row>
    <row r="95" spans="1:17" ht="24" customHeight="1">
      <c r="A95" s="5" t="s">
        <v>107</v>
      </c>
      <c r="B95" s="11">
        <v>36</v>
      </c>
      <c r="C95" s="11">
        <v>6</v>
      </c>
      <c r="D95" s="11">
        <v>5</v>
      </c>
      <c r="E95" s="11">
        <v>4</v>
      </c>
      <c r="F95" s="11"/>
      <c r="G95" s="11">
        <v>11</v>
      </c>
      <c r="H95" s="11"/>
      <c r="I95" s="11"/>
      <c r="J95" s="11">
        <v>35</v>
      </c>
      <c r="K95" s="11"/>
      <c r="L95" s="11">
        <v>2</v>
      </c>
      <c r="M95" s="11">
        <v>10</v>
      </c>
      <c r="N95" s="11">
        <v>5</v>
      </c>
      <c r="O95" s="11"/>
      <c r="P95" s="11"/>
      <c r="Q95" s="22">
        <f t="shared" si="8"/>
        <v>114</v>
      </c>
    </row>
    <row r="96" spans="1:17" ht="24" customHeight="1">
      <c r="A96" s="5" t="s">
        <v>108</v>
      </c>
      <c r="B96" s="11">
        <v>1</v>
      </c>
      <c r="C96" s="11"/>
      <c r="D96" s="11"/>
      <c r="E96" s="11">
        <v>1</v>
      </c>
      <c r="F96" s="11"/>
      <c r="G96" s="11">
        <v>1</v>
      </c>
      <c r="H96" s="11"/>
      <c r="I96" s="11"/>
      <c r="J96" s="11">
        <v>3</v>
      </c>
      <c r="K96" s="11"/>
      <c r="L96" s="11"/>
      <c r="M96" s="11">
        <v>4</v>
      </c>
      <c r="N96" s="11"/>
      <c r="O96" s="11"/>
      <c r="P96" s="11"/>
      <c r="Q96" s="22">
        <f t="shared" si="8"/>
        <v>10</v>
      </c>
    </row>
    <row r="97" spans="1:17" ht="24" customHeight="1">
      <c r="A97" s="5" t="s">
        <v>109</v>
      </c>
      <c r="B97" s="11"/>
      <c r="C97" s="11"/>
      <c r="D97" s="11">
        <v>5</v>
      </c>
      <c r="E97" s="11"/>
      <c r="F97" s="11"/>
      <c r="G97" s="11"/>
      <c r="H97" s="11"/>
      <c r="I97" s="11"/>
      <c r="J97" s="11">
        <v>5</v>
      </c>
      <c r="K97" s="11"/>
      <c r="L97" s="11"/>
      <c r="M97" s="11">
        <v>1</v>
      </c>
      <c r="N97" s="11"/>
      <c r="O97" s="11"/>
      <c r="P97" s="11"/>
      <c r="Q97" s="22">
        <f t="shared" si="8"/>
        <v>11</v>
      </c>
    </row>
    <row r="98" spans="1:17" ht="24" customHeight="1">
      <c r="A98" s="5" t="s">
        <v>110</v>
      </c>
      <c r="B98" s="11">
        <v>9</v>
      </c>
      <c r="C98" s="11"/>
      <c r="D98" s="11">
        <v>7</v>
      </c>
      <c r="E98" s="11">
        <v>4</v>
      </c>
      <c r="F98" s="11"/>
      <c r="G98" s="11">
        <v>1</v>
      </c>
      <c r="H98" s="11"/>
      <c r="I98" s="11"/>
      <c r="J98" s="11">
        <v>28</v>
      </c>
      <c r="K98" s="11"/>
      <c r="L98" s="11"/>
      <c r="M98" s="11">
        <v>21</v>
      </c>
      <c r="N98" s="11"/>
      <c r="O98" s="11"/>
      <c r="P98" s="11"/>
      <c r="Q98" s="22">
        <f t="shared" si="8"/>
        <v>70</v>
      </c>
    </row>
    <row r="99" spans="1:17" ht="24" customHeight="1">
      <c r="A99" s="5" t="s">
        <v>111</v>
      </c>
      <c r="B99" s="11">
        <v>2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22">
        <f t="shared" si="8"/>
        <v>2</v>
      </c>
    </row>
    <row r="100" spans="1:17" ht="24.75" customHeight="1">
      <c r="A100" s="24" t="s">
        <v>112</v>
      </c>
      <c r="B100" s="22">
        <f>B101+B102+B103+B104+B105+B106+B107+B108+B109</f>
        <v>6</v>
      </c>
      <c r="C100" s="22">
        <f t="shared" ref="C100:P100" si="10">C101+C102+C103+C104+C105+C106+C107+C108+C109</f>
        <v>4</v>
      </c>
      <c r="D100" s="22">
        <f t="shared" si="10"/>
        <v>4</v>
      </c>
      <c r="E100" s="22">
        <f t="shared" si="10"/>
        <v>71</v>
      </c>
      <c r="F100" s="22">
        <f t="shared" si="10"/>
        <v>0</v>
      </c>
      <c r="G100" s="22">
        <f t="shared" si="10"/>
        <v>4</v>
      </c>
      <c r="H100" s="22">
        <f t="shared" si="10"/>
        <v>0</v>
      </c>
      <c r="I100" s="22">
        <f t="shared" si="10"/>
        <v>0</v>
      </c>
      <c r="J100" s="22">
        <f>J101+J102+J103+J104+J105+J106+J107+J108+J109</f>
        <v>115</v>
      </c>
      <c r="K100" s="22">
        <f t="shared" si="10"/>
        <v>0</v>
      </c>
      <c r="L100" s="22">
        <f t="shared" si="10"/>
        <v>6</v>
      </c>
      <c r="M100" s="22">
        <f t="shared" si="10"/>
        <v>49</v>
      </c>
      <c r="N100" s="22">
        <f t="shared" si="10"/>
        <v>1</v>
      </c>
      <c r="O100" s="22">
        <f t="shared" si="10"/>
        <v>1</v>
      </c>
      <c r="P100" s="22">
        <f t="shared" si="10"/>
        <v>0</v>
      </c>
      <c r="Q100" s="22">
        <f t="shared" si="8"/>
        <v>261</v>
      </c>
    </row>
    <row r="101" spans="1:17" ht="21.75" customHeight="1">
      <c r="A101" s="5" t="s">
        <v>113</v>
      </c>
      <c r="B101" s="11">
        <v>1</v>
      </c>
      <c r="C101" s="11">
        <v>3</v>
      </c>
      <c r="D101" s="11">
        <v>2</v>
      </c>
      <c r="E101" s="11">
        <v>26</v>
      </c>
      <c r="F101" s="11"/>
      <c r="G101" s="11">
        <v>2</v>
      </c>
      <c r="H101" s="11"/>
      <c r="I101" s="11"/>
      <c r="J101" s="11">
        <v>27</v>
      </c>
      <c r="K101" s="11"/>
      <c r="L101" s="11"/>
      <c r="M101" s="11">
        <v>18</v>
      </c>
      <c r="N101" s="11">
        <v>1</v>
      </c>
      <c r="O101" s="11"/>
      <c r="P101" s="11"/>
      <c r="Q101" s="22">
        <f t="shared" si="8"/>
        <v>80</v>
      </c>
    </row>
    <row r="102" spans="1:17" ht="21.75" customHeight="1">
      <c r="A102" s="5" t="s">
        <v>114</v>
      </c>
      <c r="B102" s="11">
        <v>3</v>
      </c>
      <c r="C102" s="11">
        <v>1</v>
      </c>
      <c r="D102" s="11">
        <v>2</v>
      </c>
      <c r="E102" s="11">
        <v>24</v>
      </c>
      <c r="F102" s="11"/>
      <c r="G102" s="11">
        <v>2</v>
      </c>
      <c r="H102" s="11"/>
      <c r="I102" s="11"/>
      <c r="J102" s="11">
        <v>29</v>
      </c>
      <c r="K102" s="11"/>
      <c r="L102" s="11"/>
      <c r="M102" s="11">
        <v>19</v>
      </c>
      <c r="N102" s="11"/>
      <c r="O102" s="11"/>
      <c r="P102" s="11"/>
      <c r="Q102" s="22">
        <f t="shared" si="8"/>
        <v>80</v>
      </c>
    </row>
    <row r="103" spans="1:17" ht="21.75" customHeight="1">
      <c r="A103" s="5" t="s">
        <v>115</v>
      </c>
      <c r="B103" s="11"/>
      <c r="C103" s="11"/>
      <c r="D103" s="11"/>
      <c r="E103" s="11"/>
      <c r="F103" s="11"/>
      <c r="G103" s="11"/>
      <c r="H103" s="11"/>
      <c r="I103" s="11"/>
      <c r="J103" s="11">
        <v>2</v>
      </c>
      <c r="K103" s="11"/>
      <c r="L103" s="11"/>
      <c r="M103" s="11"/>
      <c r="N103" s="11"/>
      <c r="O103" s="11"/>
      <c r="P103" s="11"/>
      <c r="Q103" s="22">
        <f t="shared" si="8"/>
        <v>2</v>
      </c>
    </row>
    <row r="104" spans="1:17" ht="21.75" customHeight="1">
      <c r="A104" s="5" t="s">
        <v>116</v>
      </c>
      <c r="B104" s="11"/>
      <c r="C104" s="11"/>
      <c r="D104" s="11"/>
      <c r="E104" s="11">
        <v>1</v>
      </c>
      <c r="F104" s="11"/>
      <c r="G104" s="11"/>
      <c r="H104" s="11"/>
      <c r="I104" s="11"/>
      <c r="J104" s="11">
        <v>10</v>
      </c>
      <c r="K104" s="11"/>
      <c r="L104" s="11"/>
      <c r="M104" s="11"/>
      <c r="N104" s="11"/>
      <c r="O104" s="11"/>
      <c r="P104" s="11"/>
      <c r="Q104" s="22">
        <f t="shared" si="8"/>
        <v>11</v>
      </c>
    </row>
    <row r="105" spans="1:17" ht="21.75" customHeight="1">
      <c r="A105" s="5" t="s">
        <v>117</v>
      </c>
      <c r="B105" s="11"/>
      <c r="C105" s="11"/>
      <c r="D105" s="11"/>
      <c r="E105" s="11">
        <v>20</v>
      </c>
      <c r="F105" s="11"/>
      <c r="G105" s="11"/>
      <c r="H105" s="11"/>
      <c r="I105" s="11"/>
      <c r="J105" s="11">
        <v>25</v>
      </c>
      <c r="K105" s="11"/>
      <c r="L105" s="11"/>
      <c r="M105" s="11">
        <v>9</v>
      </c>
      <c r="N105" s="11"/>
      <c r="O105" s="11"/>
      <c r="P105" s="11"/>
      <c r="Q105" s="22">
        <f t="shared" si="8"/>
        <v>54</v>
      </c>
    </row>
    <row r="106" spans="1:17" ht="21.75" customHeight="1">
      <c r="A106" s="5" t="s">
        <v>118</v>
      </c>
      <c r="B106" s="11"/>
      <c r="C106" s="11"/>
      <c r="D106" s="11"/>
      <c r="E106" s="11"/>
      <c r="F106" s="11"/>
      <c r="G106" s="11"/>
      <c r="H106" s="11"/>
      <c r="I106" s="11"/>
      <c r="J106" s="11">
        <v>22</v>
      </c>
      <c r="K106" s="11"/>
      <c r="L106" s="11"/>
      <c r="M106" s="11">
        <v>2</v>
      </c>
      <c r="N106" s="11"/>
      <c r="O106" s="11"/>
      <c r="P106" s="11"/>
      <c r="Q106" s="22">
        <f t="shared" si="8"/>
        <v>24</v>
      </c>
    </row>
    <row r="107" spans="1:17" ht="21.75" customHeight="1">
      <c r="A107" s="5" t="s">
        <v>119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>
        <v>6</v>
      </c>
      <c r="M107" s="11"/>
      <c r="N107" s="11"/>
      <c r="O107" s="11"/>
      <c r="P107" s="11"/>
      <c r="Q107" s="22">
        <f t="shared" si="8"/>
        <v>6</v>
      </c>
    </row>
    <row r="108" spans="1:17" ht="21.75" customHeight="1">
      <c r="A108" s="5" t="s">
        <v>120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>
        <v>1</v>
      </c>
      <c r="P108" s="11"/>
      <c r="Q108" s="22">
        <f t="shared" si="8"/>
        <v>1</v>
      </c>
    </row>
    <row r="109" spans="1:17" ht="21.75" customHeight="1">
      <c r="A109" s="5" t="s">
        <v>121</v>
      </c>
      <c r="B109" s="11">
        <v>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>
        <v>1</v>
      </c>
      <c r="N109" s="11"/>
      <c r="O109" s="11"/>
      <c r="P109" s="11"/>
      <c r="Q109" s="22">
        <f t="shared" si="8"/>
        <v>3</v>
      </c>
    </row>
    <row r="110" spans="1:17" ht="19.5" customHeight="1">
      <c r="A110" s="20" t="s">
        <v>122</v>
      </c>
      <c r="B110" s="22">
        <f>B111+B112+B113</f>
        <v>7</v>
      </c>
      <c r="C110" s="22">
        <f t="shared" ref="C110:M110" si="11">C111+C112+C113</f>
        <v>0</v>
      </c>
      <c r="D110" s="22">
        <f t="shared" si="11"/>
        <v>13</v>
      </c>
      <c r="E110" s="22">
        <f>E111+E112+E113</f>
        <v>0</v>
      </c>
      <c r="F110" s="22">
        <f t="shared" si="11"/>
        <v>0</v>
      </c>
      <c r="G110" s="22">
        <f t="shared" si="11"/>
        <v>8</v>
      </c>
      <c r="H110" s="22">
        <f t="shared" si="11"/>
        <v>0</v>
      </c>
      <c r="I110" s="22">
        <f t="shared" si="11"/>
        <v>0</v>
      </c>
      <c r="J110" s="22">
        <f>J111+J112+J113</f>
        <v>20</v>
      </c>
      <c r="K110" s="22">
        <f t="shared" si="11"/>
        <v>0</v>
      </c>
      <c r="L110" s="22">
        <f t="shared" si="11"/>
        <v>0</v>
      </c>
      <c r="M110" s="22">
        <f t="shared" si="11"/>
        <v>0</v>
      </c>
      <c r="N110" s="22">
        <f>N111+N112+N113</f>
        <v>0</v>
      </c>
      <c r="O110" s="22">
        <f>O111+O112+O113</f>
        <v>0</v>
      </c>
      <c r="P110" s="22">
        <f>P111+P112+P113</f>
        <v>0</v>
      </c>
      <c r="Q110" s="22">
        <f t="shared" si="8"/>
        <v>48</v>
      </c>
    </row>
    <row r="111" spans="1:17" ht="21" customHeight="1">
      <c r="A111" s="5" t="s">
        <v>123</v>
      </c>
      <c r="B111" s="11">
        <v>5</v>
      </c>
      <c r="C111" s="11"/>
      <c r="D111" s="11">
        <v>11</v>
      </c>
      <c r="E111" s="11"/>
      <c r="F111" s="11"/>
      <c r="G111" s="11">
        <v>8</v>
      </c>
      <c r="H111" s="11"/>
      <c r="I111" s="11"/>
      <c r="J111" s="11">
        <v>15</v>
      </c>
      <c r="K111" s="11"/>
      <c r="L111" s="11"/>
      <c r="M111" s="11"/>
      <c r="N111" s="11"/>
      <c r="O111" s="11"/>
      <c r="P111" s="11"/>
      <c r="Q111" s="22">
        <f t="shared" si="8"/>
        <v>39</v>
      </c>
    </row>
    <row r="112" spans="1:17" ht="21" customHeight="1">
      <c r="A112" s="5" t="s">
        <v>124</v>
      </c>
      <c r="B112" s="11"/>
      <c r="C112" s="11"/>
      <c r="D112" s="11">
        <v>2</v>
      </c>
      <c r="E112" s="11"/>
      <c r="F112" s="11"/>
      <c r="G112" s="11"/>
      <c r="H112" s="11"/>
      <c r="I112" s="11"/>
      <c r="J112" s="11">
        <v>5</v>
      </c>
      <c r="K112" s="11"/>
      <c r="L112" s="11"/>
      <c r="M112" s="11"/>
      <c r="N112" s="11"/>
      <c r="O112" s="11"/>
      <c r="P112" s="11"/>
      <c r="Q112" s="22">
        <f t="shared" si="8"/>
        <v>7</v>
      </c>
    </row>
    <row r="113" spans="1:17" ht="21" customHeight="1">
      <c r="A113" s="5" t="s">
        <v>43</v>
      </c>
      <c r="B113" s="11">
        <v>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22">
        <f t="shared" si="8"/>
        <v>2</v>
      </c>
    </row>
    <row r="114" spans="1:17" ht="18" customHeight="1">
      <c r="A114" s="24" t="s">
        <v>125</v>
      </c>
      <c r="B114" s="22">
        <f>B115+B116+B117+B118+B119+B120</f>
        <v>8</v>
      </c>
      <c r="C114" s="22">
        <f t="shared" ref="C114:M114" si="12">C115+C116+C117+C118+C119+C120</f>
        <v>3</v>
      </c>
      <c r="D114" s="22">
        <f t="shared" si="12"/>
        <v>3</v>
      </c>
      <c r="E114" s="22">
        <f>E115+E116+E117+E118+E119+E120</f>
        <v>52</v>
      </c>
      <c r="F114" s="22">
        <f t="shared" si="12"/>
        <v>0</v>
      </c>
      <c r="G114" s="22">
        <f t="shared" si="12"/>
        <v>5</v>
      </c>
      <c r="H114" s="22">
        <f t="shared" si="12"/>
        <v>0</v>
      </c>
      <c r="I114" s="22">
        <f t="shared" si="12"/>
        <v>0</v>
      </c>
      <c r="J114" s="22">
        <f>J115+J116+J117+J118+J119+J120</f>
        <v>129</v>
      </c>
      <c r="K114" s="22">
        <f t="shared" si="12"/>
        <v>0</v>
      </c>
      <c r="L114" s="22">
        <f t="shared" si="12"/>
        <v>0</v>
      </c>
      <c r="M114" s="22">
        <f t="shared" si="12"/>
        <v>35</v>
      </c>
      <c r="N114" s="22">
        <f>N115+N116+N117+N118+N119+N120</f>
        <v>0</v>
      </c>
      <c r="O114" s="22">
        <f>O115+O116+O117+O118+O119+O120</f>
        <v>0</v>
      </c>
      <c r="P114" s="22">
        <f>P115+P116+P117+P118+P119+P120</f>
        <v>0</v>
      </c>
      <c r="Q114" s="22">
        <f t="shared" si="8"/>
        <v>235</v>
      </c>
    </row>
    <row r="115" spans="1:17" ht="21" customHeight="1">
      <c r="A115" s="5" t="s">
        <v>126</v>
      </c>
      <c r="B115" s="11">
        <v>2</v>
      </c>
      <c r="C115" s="11"/>
      <c r="D115" s="11"/>
      <c r="E115" s="11">
        <v>16</v>
      </c>
      <c r="F115" s="11"/>
      <c r="G115" s="11">
        <v>3</v>
      </c>
      <c r="H115" s="11"/>
      <c r="I115" s="11"/>
      <c r="J115" s="11">
        <v>16</v>
      </c>
      <c r="K115" s="11"/>
      <c r="L115" s="11"/>
      <c r="M115" s="11">
        <v>5</v>
      </c>
      <c r="N115" s="11"/>
      <c r="O115" s="11"/>
      <c r="P115" s="11"/>
      <c r="Q115" s="22">
        <f t="shared" si="8"/>
        <v>42</v>
      </c>
    </row>
    <row r="116" spans="1:17" ht="21" customHeight="1">
      <c r="A116" s="9" t="s">
        <v>127</v>
      </c>
      <c r="B116" s="11">
        <v>5</v>
      </c>
      <c r="C116" s="11">
        <v>3</v>
      </c>
      <c r="D116" s="11">
        <v>1</v>
      </c>
      <c r="E116" s="11">
        <v>14</v>
      </c>
      <c r="F116" s="11"/>
      <c r="G116" s="11">
        <v>2</v>
      </c>
      <c r="H116" s="11"/>
      <c r="I116" s="11"/>
      <c r="J116" s="11">
        <v>19</v>
      </c>
      <c r="K116" s="11"/>
      <c r="L116" s="11"/>
      <c r="M116" s="11">
        <v>18</v>
      </c>
      <c r="N116" s="11"/>
      <c r="O116" s="11"/>
      <c r="P116" s="11"/>
      <c r="Q116" s="22">
        <f t="shared" si="8"/>
        <v>62</v>
      </c>
    </row>
    <row r="117" spans="1:17" ht="21" customHeight="1">
      <c r="A117" s="5" t="s">
        <v>128</v>
      </c>
      <c r="B117" s="11"/>
      <c r="C117" s="11"/>
      <c r="D117" s="11">
        <v>2</v>
      </c>
      <c r="E117" s="11">
        <v>21</v>
      </c>
      <c r="F117" s="11"/>
      <c r="G117" s="11"/>
      <c r="H117" s="11"/>
      <c r="I117" s="11"/>
      <c r="J117" s="11">
        <v>78</v>
      </c>
      <c r="K117" s="11"/>
      <c r="L117" s="11"/>
      <c r="M117" s="11"/>
      <c r="N117" s="11"/>
      <c r="O117" s="11"/>
      <c r="P117" s="11"/>
      <c r="Q117" s="22">
        <f t="shared" si="8"/>
        <v>101</v>
      </c>
    </row>
    <row r="118" spans="1:17" ht="21" customHeight="1">
      <c r="A118" s="5" t="s">
        <v>129</v>
      </c>
      <c r="B118" s="11">
        <v>1</v>
      </c>
      <c r="C118" s="11"/>
      <c r="D118" s="11"/>
      <c r="E118" s="11"/>
      <c r="F118" s="11"/>
      <c r="G118" s="11"/>
      <c r="H118" s="11"/>
      <c r="I118" s="11"/>
      <c r="J118" s="11">
        <v>1</v>
      </c>
      <c r="K118" s="11"/>
      <c r="L118" s="11"/>
      <c r="M118" s="11"/>
      <c r="N118" s="11"/>
      <c r="O118" s="11"/>
      <c r="P118" s="11"/>
      <c r="Q118" s="22">
        <f t="shared" si="8"/>
        <v>2</v>
      </c>
    </row>
    <row r="119" spans="1:17" ht="21" customHeight="1">
      <c r="A119" s="5" t="s">
        <v>130</v>
      </c>
      <c r="B119" s="11"/>
      <c r="C119" s="11"/>
      <c r="D119" s="11"/>
      <c r="E119" s="11"/>
      <c r="F119" s="11"/>
      <c r="G119" s="11"/>
      <c r="H119" s="11"/>
      <c r="I119" s="11"/>
      <c r="J119" s="11">
        <v>15</v>
      </c>
      <c r="K119" s="11"/>
      <c r="L119" s="11"/>
      <c r="M119" s="11">
        <v>12</v>
      </c>
      <c r="N119" s="11"/>
      <c r="O119" s="11"/>
      <c r="P119" s="11"/>
      <c r="Q119" s="22">
        <f t="shared" si="8"/>
        <v>27</v>
      </c>
    </row>
    <row r="120" spans="1:17" ht="21" customHeight="1">
      <c r="A120" s="5" t="s">
        <v>43</v>
      </c>
      <c r="B120" s="11"/>
      <c r="C120" s="11"/>
      <c r="D120" s="11"/>
      <c r="E120" s="11">
        <v>1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22">
        <f t="shared" si="8"/>
        <v>1</v>
      </c>
    </row>
    <row r="121" spans="1:17" ht="18" customHeight="1">
      <c r="A121" s="24" t="s">
        <v>131</v>
      </c>
      <c r="B121" s="22">
        <f>B122+B123+B124+B125+B126+B127+B128+B129+B130+B131</f>
        <v>15</v>
      </c>
      <c r="C121" s="22">
        <f t="shared" ref="C121:M121" si="13">C122+C123+C124+C125+C126+C127+C128+C129+C130+C131</f>
        <v>3</v>
      </c>
      <c r="D121" s="22">
        <f t="shared" si="13"/>
        <v>5</v>
      </c>
      <c r="E121" s="22">
        <f>E122+E123+E124+E125+E126+E127+E128+E129+E130+E131</f>
        <v>8</v>
      </c>
      <c r="F121" s="22">
        <f t="shared" si="13"/>
        <v>0</v>
      </c>
      <c r="G121" s="22">
        <f t="shared" si="13"/>
        <v>6</v>
      </c>
      <c r="H121" s="22">
        <f t="shared" si="13"/>
        <v>0</v>
      </c>
      <c r="I121" s="22">
        <f t="shared" si="13"/>
        <v>0</v>
      </c>
      <c r="J121" s="22">
        <f>J122+J123+J124+J125+J126+J127+J128+J129+J130+J131</f>
        <v>31</v>
      </c>
      <c r="K121" s="22">
        <f t="shared" si="13"/>
        <v>0</v>
      </c>
      <c r="L121" s="22">
        <f t="shared" si="13"/>
        <v>1</v>
      </c>
      <c r="M121" s="22">
        <f t="shared" si="13"/>
        <v>9</v>
      </c>
      <c r="N121" s="22">
        <f>N122+N123+N124+N125+N126+N127+N128+N129+N130+N131</f>
        <v>0</v>
      </c>
      <c r="O121" s="22">
        <f>O122+O123+O124+O125+O126+O127+O128+O129+O130+O131</f>
        <v>0</v>
      </c>
      <c r="P121" s="22">
        <f>P122+P123+P124+P125+P126+P127+P128+P129+P130+P131</f>
        <v>0</v>
      </c>
      <c r="Q121" s="22">
        <f t="shared" si="8"/>
        <v>78</v>
      </c>
    </row>
    <row r="122" spans="1:17" ht="22.5" customHeight="1">
      <c r="A122" s="5" t="s">
        <v>132</v>
      </c>
      <c r="B122" s="11">
        <v>1</v>
      </c>
      <c r="C122" s="11">
        <v>1</v>
      </c>
      <c r="D122" s="11">
        <v>1</v>
      </c>
      <c r="E122" s="11"/>
      <c r="F122" s="11"/>
      <c r="G122" s="11"/>
      <c r="H122" s="11"/>
      <c r="I122" s="11"/>
      <c r="J122" s="11">
        <v>19</v>
      </c>
      <c r="K122" s="11"/>
      <c r="L122" s="11"/>
      <c r="M122" s="11">
        <v>1</v>
      </c>
      <c r="N122" s="11"/>
      <c r="O122" s="11"/>
      <c r="P122" s="11"/>
      <c r="Q122" s="22">
        <f t="shared" si="8"/>
        <v>23</v>
      </c>
    </row>
    <row r="123" spans="1:17" ht="22.5" customHeight="1">
      <c r="A123" s="5" t="s">
        <v>133</v>
      </c>
      <c r="B123" s="11">
        <v>5</v>
      </c>
      <c r="C123" s="11"/>
      <c r="D123" s="11">
        <v>1</v>
      </c>
      <c r="E123" s="11">
        <v>1</v>
      </c>
      <c r="F123" s="11"/>
      <c r="G123" s="11"/>
      <c r="H123" s="11"/>
      <c r="I123" s="11"/>
      <c r="J123" s="11">
        <v>5</v>
      </c>
      <c r="K123" s="11"/>
      <c r="L123" s="11">
        <v>1</v>
      </c>
      <c r="M123" s="11"/>
      <c r="N123" s="11"/>
      <c r="O123" s="11"/>
      <c r="P123" s="11"/>
      <c r="Q123" s="22">
        <f t="shared" si="8"/>
        <v>13</v>
      </c>
    </row>
    <row r="124" spans="1:17" ht="22.5" customHeight="1">
      <c r="A124" s="5" t="s">
        <v>134</v>
      </c>
      <c r="B124" s="11">
        <v>6</v>
      </c>
      <c r="C124" s="11"/>
      <c r="D124" s="11"/>
      <c r="E124" s="11">
        <v>1</v>
      </c>
      <c r="F124" s="11"/>
      <c r="G124" s="11"/>
      <c r="H124" s="11"/>
      <c r="I124" s="11"/>
      <c r="J124" s="11">
        <v>3</v>
      </c>
      <c r="K124" s="11"/>
      <c r="L124" s="11"/>
      <c r="M124" s="11"/>
      <c r="N124" s="11"/>
      <c r="O124" s="11"/>
      <c r="P124" s="11"/>
      <c r="Q124" s="22">
        <f t="shared" si="8"/>
        <v>10</v>
      </c>
    </row>
    <row r="125" spans="1:17" ht="22.5" customHeight="1">
      <c r="A125" s="5" t="s">
        <v>135</v>
      </c>
      <c r="B125" s="11"/>
      <c r="C125" s="11"/>
      <c r="D125" s="11">
        <v>1</v>
      </c>
      <c r="E125" s="11">
        <v>1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22">
        <f t="shared" si="8"/>
        <v>2</v>
      </c>
    </row>
    <row r="126" spans="1:17" ht="22.5" customHeight="1">
      <c r="A126" s="5" t="s">
        <v>136</v>
      </c>
      <c r="B126" s="11"/>
      <c r="C126" s="11"/>
      <c r="D126" s="11"/>
      <c r="E126" s="11">
        <v>1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22">
        <f t="shared" si="8"/>
        <v>1</v>
      </c>
    </row>
    <row r="127" spans="1:17" ht="22.5" customHeight="1">
      <c r="A127" s="5" t="s">
        <v>137</v>
      </c>
      <c r="B127" s="11">
        <v>1</v>
      </c>
      <c r="C127" s="11"/>
      <c r="D127" s="11"/>
      <c r="E127" s="11">
        <v>1</v>
      </c>
      <c r="F127" s="11"/>
      <c r="G127" s="11"/>
      <c r="H127" s="11"/>
      <c r="I127" s="11"/>
      <c r="J127" s="11">
        <v>1</v>
      </c>
      <c r="K127" s="11"/>
      <c r="L127" s="11"/>
      <c r="M127" s="11">
        <v>1</v>
      </c>
      <c r="N127" s="11"/>
      <c r="O127" s="11"/>
      <c r="P127" s="11"/>
      <c r="Q127" s="22">
        <f t="shared" si="8"/>
        <v>4</v>
      </c>
    </row>
    <row r="128" spans="1:17" ht="22.5" customHeight="1">
      <c r="A128" s="5" t="s">
        <v>138</v>
      </c>
      <c r="B128" s="11">
        <v>1</v>
      </c>
      <c r="C128" s="11">
        <v>1</v>
      </c>
      <c r="D128" s="11">
        <v>2</v>
      </c>
      <c r="E128" s="11"/>
      <c r="F128" s="11"/>
      <c r="G128" s="11">
        <v>2</v>
      </c>
      <c r="H128" s="11"/>
      <c r="I128" s="11"/>
      <c r="J128" s="11">
        <v>3</v>
      </c>
      <c r="K128" s="11"/>
      <c r="L128" s="11"/>
      <c r="M128" s="11">
        <v>4</v>
      </c>
      <c r="N128" s="11"/>
      <c r="O128" s="11"/>
      <c r="P128" s="11"/>
      <c r="Q128" s="22">
        <f t="shared" si="8"/>
        <v>13</v>
      </c>
    </row>
    <row r="129" spans="1:17" ht="22.5" customHeight="1">
      <c r="A129" s="5" t="s">
        <v>139</v>
      </c>
      <c r="B129" s="11">
        <v>1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22">
        <f t="shared" si="8"/>
        <v>1</v>
      </c>
    </row>
    <row r="130" spans="1:17" ht="22.5" customHeight="1">
      <c r="A130" s="5" t="s">
        <v>140</v>
      </c>
      <c r="B130" s="11"/>
      <c r="C130" s="11">
        <v>1</v>
      </c>
      <c r="D130" s="11"/>
      <c r="E130" s="11"/>
      <c r="F130" s="11"/>
      <c r="G130" s="11">
        <v>4</v>
      </c>
      <c r="H130" s="11"/>
      <c r="I130" s="11"/>
      <c r="J130" s="11"/>
      <c r="K130" s="11"/>
      <c r="L130" s="11"/>
      <c r="M130" s="11">
        <v>3</v>
      </c>
      <c r="N130" s="11"/>
      <c r="O130" s="11"/>
      <c r="P130" s="11"/>
      <c r="Q130" s="22">
        <f t="shared" si="8"/>
        <v>8</v>
      </c>
    </row>
    <row r="131" spans="1:17" ht="22.5" customHeight="1">
      <c r="A131" s="5" t="s">
        <v>141</v>
      </c>
      <c r="B131" s="11"/>
      <c r="C131" s="11"/>
      <c r="D131" s="11"/>
      <c r="E131" s="11">
        <v>3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22">
        <f t="shared" si="8"/>
        <v>3</v>
      </c>
    </row>
    <row r="132" spans="1:17" ht="28.5" customHeight="1">
      <c r="A132" s="24" t="s">
        <v>142</v>
      </c>
      <c r="B132" s="22">
        <f>B133+B134+B135+B136</f>
        <v>0</v>
      </c>
      <c r="C132" s="22">
        <f t="shared" ref="C132:M132" si="14">C133+C134+C135+C136</f>
        <v>0</v>
      </c>
      <c r="D132" s="22">
        <f t="shared" si="14"/>
        <v>0</v>
      </c>
      <c r="E132" s="22">
        <f>E133+E134+E135+E136</f>
        <v>2</v>
      </c>
      <c r="F132" s="22">
        <f t="shared" si="14"/>
        <v>0</v>
      </c>
      <c r="G132" s="22">
        <f t="shared" si="14"/>
        <v>2</v>
      </c>
      <c r="H132" s="22">
        <f t="shared" si="14"/>
        <v>0</v>
      </c>
      <c r="I132" s="22">
        <f t="shared" si="14"/>
        <v>0</v>
      </c>
      <c r="J132" s="22">
        <f>J133+J134+J135+J136</f>
        <v>11</v>
      </c>
      <c r="K132" s="22">
        <f t="shared" si="14"/>
        <v>0</v>
      </c>
      <c r="L132" s="22">
        <f t="shared" si="14"/>
        <v>2</v>
      </c>
      <c r="M132" s="22">
        <f t="shared" si="14"/>
        <v>1</v>
      </c>
      <c r="N132" s="22">
        <f>N133+N134+N135+N136</f>
        <v>1</v>
      </c>
      <c r="O132" s="22">
        <f>O133+O134+O135+O136</f>
        <v>0</v>
      </c>
      <c r="P132" s="22">
        <f>P133+P134+P135+P136</f>
        <v>0</v>
      </c>
      <c r="Q132" s="22">
        <f t="shared" si="8"/>
        <v>19</v>
      </c>
    </row>
    <row r="133" spans="1:17" ht="23.25" customHeight="1">
      <c r="A133" s="5" t="s">
        <v>143</v>
      </c>
      <c r="B133" s="11"/>
      <c r="C133" s="11"/>
      <c r="D133" s="11"/>
      <c r="E133" s="11"/>
      <c r="F133" s="11"/>
      <c r="G133" s="11">
        <v>1</v>
      </c>
      <c r="H133" s="11"/>
      <c r="I133" s="11"/>
      <c r="J133" s="11">
        <v>6</v>
      </c>
      <c r="K133" s="11"/>
      <c r="L133" s="11">
        <v>1</v>
      </c>
      <c r="M133" s="11">
        <v>1</v>
      </c>
      <c r="N133" s="11">
        <v>1</v>
      </c>
      <c r="O133" s="11"/>
      <c r="P133" s="11"/>
      <c r="Q133" s="22">
        <f t="shared" si="8"/>
        <v>10</v>
      </c>
    </row>
    <row r="134" spans="1:17" ht="23.25" customHeight="1">
      <c r="A134" s="5" t="s">
        <v>144</v>
      </c>
      <c r="B134" s="11"/>
      <c r="C134" s="11"/>
      <c r="D134" s="11"/>
      <c r="E134" s="11">
        <v>2</v>
      </c>
      <c r="F134" s="11"/>
      <c r="G134" s="11">
        <v>1</v>
      </c>
      <c r="H134" s="11"/>
      <c r="I134" s="11"/>
      <c r="J134" s="11">
        <v>2</v>
      </c>
      <c r="K134" s="11"/>
      <c r="L134" s="11">
        <v>1</v>
      </c>
      <c r="M134" s="11"/>
      <c r="N134" s="11"/>
      <c r="O134" s="11"/>
      <c r="P134" s="11"/>
      <c r="Q134" s="22">
        <f t="shared" si="8"/>
        <v>6</v>
      </c>
    </row>
    <row r="135" spans="1:17" ht="23.25" customHeight="1">
      <c r="A135" s="5" t="s">
        <v>145</v>
      </c>
      <c r="B135" s="11"/>
      <c r="C135" s="11"/>
      <c r="D135" s="11"/>
      <c r="E135" s="11"/>
      <c r="F135" s="11"/>
      <c r="G135" s="11"/>
      <c r="H135" s="11"/>
      <c r="I135" s="11"/>
      <c r="J135" s="11">
        <v>3</v>
      </c>
      <c r="K135" s="11"/>
      <c r="L135" s="11"/>
      <c r="M135" s="11"/>
      <c r="N135" s="11"/>
      <c r="O135" s="11"/>
      <c r="P135" s="11"/>
      <c r="Q135" s="22">
        <f t="shared" si="8"/>
        <v>3</v>
      </c>
    </row>
    <row r="136" spans="1:17" ht="23.25" customHeight="1">
      <c r="A136" s="5" t="s">
        <v>146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22">
        <f t="shared" si="8"/>
        <v>0</v>
      </c>
    </row>
    <row r="137" spans="1:17" ht="25.5" customHeight="1">
      <c r="A137" s="28" t="s">
        <v>147</v>
      </c>
      <c r="B137" s="22">
        <f>B138+B139+B140+B141+B142+B143</f>
        <v>52</v>
      </c>
      <c r="C137" s="22">
        <f t="shared" ref="C137:M137" si="15">C138+C139+C140+C141+C142+C143</f>
        <v>7</v>
      </c>
      <c r="D137" s="22">
        <f t="shared" si="15"/>
        <v>7</v>
      </c>
      <c r="E137" s="22">
        <f>E138+E139+E140+E141+E142+E143</f>
        <v>13</v>
      </c>
      <c r="F137" s="22">
        <f t="shared" si="15"/>
        <v>0</v>
      </c>
      <c r="G137" s="22">
        <f t="shared" si="15"/>
        <v>27</v>
      </c>
      <c r="H137" s="22">
        <f t="shared" si="15"/>
        <v>0</v>
      </c>
      <c r="I137" s="22">
        <f t="shared" si="15"/>
        <v>0</v>
      </c>
      <c r="J137" s="22">
        <f>J138+J139+J140+J141+J142+J143</f>
        <v>42</v>
      </c>
      <c r="K137" s="22">
        <f t="shared" si="15"/>
        <v>0</v>
      </c>
      <c r="L137" s="22">
        <f t="shared" si="15"/>
        <v>9</v>
      </c>
      <c r="M137" s="22">
        <f t="shared" si="15"/>
        <v>16</v>
      </c>
      <c r="N137" s="22">
        <f>N138+N139+N140+N141+N142+N143</f>
        <v>8</v>
      </c>
      <c r="O137" s="22">
        <f>O138+O139+O140+O141+O142+O143</f>
        <v>0</v>
      </c>
      <c r="P137" s="22">
        <f>P138+P139+P140+P141+P142+P143</f>
        <v>0</v>
      </c>
      <c r="Q137" s="22">
        <f t="shared" si="8"/>
        <v>181</v>
      </c>
    </row>
    <row r="138" spans="1:17" ht="21.75" customHeight="1">
      <c r="A138" s="5" t="s">
        <v>148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22">
        <f t="shared" ref="Q138:Q156" si="16">B138+C138+D138+E138+F138+G138+H138+I138+J138+K138+L138+M138+N138+O138+P138</f>
        <v>0</v>
      </c>
    </row>
    <row r="139" spans="1:17" ht="21.75" customHeight="1">
      <c r="A139" s="5" t="s">
        <v>149</v>
      </c>
      <c r="B139" s="11"/>
      <c r="C139" s="11">
        <v>1</v>
      </c>
      <c r="D139" s="11">
        <v>1</v>
      </c>
      <c r="E139" s="11">
        <v>2</v>
      </c>
      <c r="F139" s="11"/>
      <c r="G139" s="11">
        <v>6</v>
      </c>
      <c r="H139" s="11"/>
      <c r="I139" s="11"/>
      <c r="J139" s="11">
        <v>2</v>
      </c>
      <c r="K139" s="11"/>
      <c r="L139" s="11">
        <v>3</v>
      </c>
      <c r="M139" s="11">
        <v>7</v>
      </c>
      <c r="N139" s="11"/>
      <c r="O139" s="11"/>
      <c r="P139" s="11"/>
      <c r="Q139" s="22">
        <f t="shared" si="16"/>
        <v>22</v>
      </c>
    </row>
    <row r="140" spans="1:17" ht="21.75" customHeight="1">
      <c r="A140" s="5" t="s">
        <v>150</v>
      </c>
      <c r="B140" s="11">
        <v>20</v>
      </c>
      <c r="C140" s="11"/>
      <c r="D140" s="11">
        <v>4</v>
      </c>
      <c r="E140" s="11">
        <v>3</v>
      </c>
      <c r="F140" s="11"/>
      <c r="G140" s="11">
        <v>3</v>
      </c>
      <c r="H140" s="11"/>
      <c r="I140" s="11"/>
      <c r="J140" s="11">
        <v>4</v>
      </c>
      <c r="K140" s="11"/>
      <c r="L140" s="11">
        <v>5</v>
      </c>
      <c r="M140" s="11">
        <v>3</v>
      </c>
      <c r="N140" s="11">
        <v>4</v>
      </c>
      <c r="O140" s="11"/>
      <c r="P140" s="11"/>
      <c r="Q140" s="22">
        <f t="shared" si="16"/>
        <v>46</v>
      </c>
    </row>
    <row r="141" spans="1:17" ht="21.75" customHeight="1">
      <c r="A141" s="5" t="s">
        <v>151</v>
      </c>
      <c r="B141" s="11">
        <v>9</v>
      </c>
      <c r="C141" s="11">
        <v>5</v>
      </c>
      <c r="D141" s="11">
        <v>1</v>
      </c>
      <c r="E141" s="11">
        <v>1</v>
      </c>
      <c r="F141" s="11"/>
      <c r="G141" s="11"/>
      <c r="H141" s="11"/>
      <c r="I141" s="11"/>
      <c r="J141" s="11">
        <v>11</v>
      </c>
      <c r="K141" s="11"/>
      <c r="L141" s="11"/>
      <c r="M141" s="11">
        <v>1</v>
      </c>
      <c r="N141" s="11"/>
      <c r="O141" s="11"/>
      <c r="P141" s="11"/>
      <c r="Q141" s="22">
        <f t="shared" si="16"/>
        <v>28</v>
      </c>
    </row>
    <row r="142" spans="1:17" ht="21.75" customHeight="1">
      <c r="A142" s="5" t="s">
        <v>152</v>
      </c>
      <c r="B142" s="11">
        <v>23</v>
      </c>
      <c r="C142" s="11">
        <v>1</v>
      </c>
      <c r="D142" s="11">
        <v>1</v>
      </c>
      <c r="E142" s="11">
        <v>7</v>
      </c>
      <c r="F142" s="11"/>
      <c r="G142" s="11">
        <v>16</v>
      </c>
      <c r="H142" s="11"/>
      <c r="I142" s="11"/>
      <c r="J142" s="11">
        <v>22</v>
      </c>
      <c r="K142" s="11"/>
      <c r="L142" s="11">
        <v>1</v>
      </c>
      <c r="M142" s="11">
        <v>5</v>
      </c>
      <c r="N142" s="11">
        <v>3</v>
      </c>
      <c r="O142" s="11"/>
      <c r="P142" s="11"/>
      <c r="Q142" s="22">
        <f t="shared" si="16"/>
        <v>79</v>
      </c>
    </row>
    <row r="143" spans="1:17" ht="27" customHeight="1">
      <c r="A143" s="5" t="s">
        <v>153</v>
      </c>
      <c r="B143" s="11"/>
      <c r="C143" s="11"/>
      <c r="D143" s="11"/>
      <c r="E143" s="11"/>
      <c r="F143" s="11"/>
      <c r="G143" s="11">
        <v>2</v>
      </c>
      <c r="H143" s="11"/>
      <c r="I143" s="11"/>
      <c r="J143" s="11">
        <v>3</v>
      </c>
      <c r="K143" s="11"/>
      <c r="L143" s="11"/>
      <c r="M143" s="11"/>
      <c r="N143" s="11">
        <v>1</v>
      </c>
      <c r="O143" s="11"/>
      <c r="P143" s="11"/>
      <c r="Q143" s="22">
        <f t="shared" si="16"/>
        <v>6</v>
      </c>
    </row>
    <row r="144" spans="1:17" ht="42.75" customHeight="1">
      <c r="A144" s="26" t="s">
        <v>154</v>
      </c>
      <c r="B144" s="22">
        <f t="shared" ref="B144:P144" si="17">B145+B146+B147+B148+B149+B150+B151+B152+B153+B154+B155</f>
        <v>101</v>
      </c>
      <c r="C144" s="22">
        <f t="shared" si="17"/>
        <v>0</v>
      </c>
      <c r="D144" s="22">
        <f t="shared" si="17"/>
        <v>27</v>
      </c>
      <c r="E144" s="22">
        <f t="shared" si="17"/>
        <v>57</v>
      </c>
      <c r="F144" s="22">
        <f t="shared" si="17"/>
        <v>0</v>
      </c>
      <c r="G144" s="22">
        <f t="shared" si="17"/>
        <v>349</v>
      </c>
      <c r="H144" s="22">
        <f t="shared" si="17"/>
        <v>0</v>
      </c>
      <c r="I144" s="22">
        <f t="shared" si="17"/>
        <v>0</v>
      </c>
      <c r="J144" s="22">
        <f t="shared" si="17"/>
        <v>238</v>
      </c>
      <c r="K144" s="22">
        <f t="shared" si="17"/>
        <v>0</v>
      </c>
      <c r="L144" s="22">
        <f t="shared" si="17"/>
        <v>4</v>
      </c>
      <c r="M144" s="22">
        <f t="shared" si="17"/>
        <v>63</v>
      </c>
      <c r="N144" s="22">
        <f t="shared" si="17"/>
        <v>0</v>
      </c>
      <c r="O144" s="22">
        <f t="shared" si="17"/>
        <v>0</v>
      </c>
      <c r="P144" s="22">
        <f t="shared" si="17"/>
        <v>0</v>
      </c>
      <c r="Q144" s="22">
        <f t="shared" si="16"/>
        <v>839</v>
      </c>
    </row>
    <row r="145" spans="1:17" ht="22.5" customHeight="1">
      <c r="A145" s="6" t="s">
        <v>155</v>
      </c>
      <c r="B145" s="11">
        <v>6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22">
        <f t="shared" si="16"/>
        <v>6</v>
      </c>
    </row>
    <row r="146" spans="1:17" ht="22.5" customHeight="1">
      <c r="A146" s="6" t="s">
        <v>156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22">
        <f t="shared" si="16"/>
        <v>0</v>
      </c>
    </row>
    <row r="147" spans="1:17" ht="22.5" customHeight="1">
      <c r="A147" s="6" t="s">
        <v>157</v>
      </c>
      <c r="B147" s="11">
        <v>6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22">
        <f t="shared" si="16"/>
        <v>6</v>
      </c>
    </row>
    <row r="148" spans="1:17" ht="22.5" customHeight="1">
      <c r="A148" s="6" t="s">
        <v>158</v>
      </c>
      <c r="B148" s="11">
        <v>2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>
        <v>4</v>
      </c>
      <c r="N148" s="11"/>
      <c r="O148" s="11"/>
      <c r="P148" s="11"/>
      <c r="Q148" s="22">
        <f t="shared" si="16"/>
        <v>6</v>
      </c>
    </row>
    <row r="149" spans="1:17" ht="22.5" customHeight="1">
      <c r="A149" s="6" t="s">
        <v>159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>
        <v>4</v>
      </c>
      <c r="N149" s="11"/>
      <c r="O149" s="11"/>
      <c r="P149" s="11"/>
      <c r="Q149" s="22">
        <f t="shared" si="16"/>
        <v>4</v>
      </c>
    </row>
    <row r="150" spans="1:17" ht="22.5" customHeight="1">
      <c r="A150" s="6" t="s">
        <v>160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>
        <v>4</v>
      </c>
      <c r="N150" s="11"/>
      <c r="O150" s="11"/>
      <c r="P150" s="11"/>
      <c r="Q150" s="22">
        <f t="shared" si="16"/>
        <v>4</v>
      </c>
    </row>
    <row r="151" spans="1:17" ht="22.5" customHeight="1">
      <c r="A151" s="6" t="s">
        <v>161</v>
      </c>
      <c r="B151" s="11"/>
      <c r="C151" s="11"/>
      <c r="D151" s="11"/>
      <c r="E151" s="11"/>
      <c r="F151" s="11"/>
      <c r="G151" s="11"/>
      <c r="H151" s="11"/>
      <c r="I151" s="11"/>
      <c r="J151" s="11">
        <v>21</v>
      </c>
      <c r="K151" s="11"/>
      <c r="L151" s="11"/>
      <c r="M151" s="11"/>
      <c r="N151" s="11"/>
      <c r="O151" s="11"/>
      <c r="P151" s="11"/>
      <c r="Q151" s="22">
        <f t="shared" si="16"/>
        <v>21</v>
      </c>
    </row>
    <row r="152" spans="1:17" ht="22.5" customHeight="1">
      <c r="A152" s="7" t="s">
        <v>162</v>
      </c>
      <c r="B152" s="11">
        <v>8</v>
      </c>
      <c r="C152" s="11"/>
      <c r="D152" s="11"/>
      <c r="E152" s="11"/>
      <c r="F152" s="11"/>
      <c r="G152" s="11">
        <v>5</v>
      </c>
      <c r="H152" s="11"/>
      <c r="I152" s="11"/>
      <c r="J152" s="11">
        <v>112</v>
      </c>
      <c r="K152" s="11"/>
      <c r="L152" s="11">
        <v>4</v>
      </c>
      <c r="M152" s="11"/>
      <c r="N152" s="11"/>
      <c r="O152" s="11"/>
      <c r="P152" s="11"/>
      <c r="Q152" s="22">
        <f t="shared" si="16"/>
        <v>129</v>
      </c>
    </row>
    <row r="153" spans="1:17" ht="24.75" customHeight="1">
      <c r="A153" s="6" t="s">
        <v>163</v>
      </c>
      <c r="B153" s="11"/>
      <c r="C153" s="11"/>
      <c r="D153" s="11"/>
      <c r="E153" s="11"/>
      <c r="F153" s="11"/>
      <c r="G153" s="11"/>
      <c r="H153" s="11"/>
      <c r="I153" s="11"/>
      <c r="J153" s="11">
        <v>26</v>
      </c>
      <c r="K153" s="11"/>
      <c r="L153" s="11"/>
      <c r="M153" s="11">
        <v>4</v>
      </c>
      <c r="N153" s="11"/>
      <c r="O153" s="11"/>
      <c r="P153" s="11"/>
      <c r="Q153" s="22">
        <f t="shared" si="16"/>
        <v>30</v>
      </c>
    </row>
    <row r="154" spans="1:17" ht="22.5" customHeight="1">
      <c r="A154" s="6" t="s">
        <v>164</v>
      </c>
      <c r="B154" s="11">
        <v>79</v>
      </c>
      <c r="C154" s="11"/>
      <c r="D154" s="11">
        <v>27</v>
      </c>
      <c r="E154" s="11">
        <v>57</v>
      </c>
      <c r="F154" s="11"/>
      <c r="G154" s="11">
        <v>344</v>
      </c>
      <c r="H154" s="11"/>
      <c r="I154" s="11"/>
      <c r="J154" s="11">
        <v>79</v>
      </c>
      <c r="K154" s="11"/>
      <c r="L154" s="11"/>
      <c r="M154" s="11">
        <v>24</v>
      </c>
      <c r="N154" s="11"/>
      <c r="O154" s="11"/>
      <c r="P154" s="11"/>
      <c r="Q154" s="22">
        <f t="shared" si="16"/>
        <v>610</v>
      </c>
    </row>
    <row r="155" spans="1:17" ht="22.5" customHeight="1">
      <c r="A155" s="7" t="s">
        <v>165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>
        <v>23</v>
      </c>
      <c r="N155" s="11"/>
      <c r="O155" s="11"/>
      <c r="P155" s="11"/>
      <c r="Q155" s="22">
        <f t="shared" si="16"/>
        <v>23</v>
      </c>
    </row>
    <row r="156" spans="1:17" ht="22.5" customHeight="1" thickBot="1">
      <c r="A156" s="29" t="s">
        <v>20</v>
      </c>
      <c r="B156" s="30">
        <f t="shared" ref="B156:P156" si="18">B9+B13+B21+B31+B41+B55+B59+B93+B100+B110+B114+B121+B132+B137+B144</f>
        <v>422</v>
      </c>
      <c r="C156" s="30">
        <f t="shared" si="18"/>
        <v>46</v>
      </c>
      <c r="D156" s="30">
        <f t="shared" si="18"/>
        <v>122</v>
      </c>
      <c r="E156" s="30">
        <f t="shared" si="18"/>
        <v>264</v>
      </c>
      <c r="F156" s="30">
        <f t="shared" si="18"/>
        <v>0</v>
      </c>
      <c r="G156" s="30">
        <f t="shared" si="18"/>
        <v>459</v>
      </c>
      <c r="H156" s="30">
        <f t="shared" si="18"/>
        <v>0</v>
      </c>
      <c r="I156" s="30">
        <f t="shared" si="18"/>
        <v>0</v>
      </c>
      <c r="J156" s="30">
        <f>J9+J13+J21+J31+J41+J55+J59+J93+J100+J110+J114+J121+J132+J137+J144</f>
        <v>802</v>
      </c>
      <c r="K156" s="30">
        <f t="shared" si="18"/>
        <v>0</v>
      </c>
      <c r="L156" s="30">
        <f t="shared" si="18"/>
        <v>41</v>
      </c>
      <c r="M156" s="30">
        <f t="shared" si="18"/>
        <v>288</v>
      </c>
      <c r="N156" s="30">
        <f t="shared" si="18"/>
        <v>17</v>
      </c>
      <c r="O156" s="30">
        <f t="shared" si="18"/>
        <v>12</v>
      </c>
      <c r="P156" s="30">
        <f t="shared" si="18"/>
        <v>0</v>
      </c>
      <c r="Q156" s="30">
        <f t="shared" si="16"/>
        <v>2473</v>
      </c>
    </row>
    <row r="157" spans="1:17" ht="24.75" customHeight="1">
      <c r="A157" s="40" t="s">
        <v>166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</row>
    <row r="158" spans="1:17" ht="21.75" customHeight="1">
      <c r="A158" s="5" t="s">
        <v>167</v>
      </c>
      <c r="B158" s="11">
        <v>154</v>
      </c>
      <c r="C158" s="11">
        <v>23</v>
      </c>
      <c r="D158" s="11">
        <v>58</v>
      </c>
      <c r="E158" s="11">
        <v>85</v>
      </c>
      <c r="F158" s="11"/>
      <c r="G158" s="11">
        <v>255</v>
      </c>
      <c r="H158" s="11"/>
      <c r="I158" s="11"/>
      <c r="J158" s="11">
        <v>112</v>
      </c>
      <c r="K158" s="11"/>
      <c r="L158" s="11">
        <v>28</v>
      </c>
      <c r="M158" s="11">
        <v>50</v>
      </c>
      <c r="N158" s="11">
        <v>11</v>
      </c>
      <c r="O158" s="11">
        <v>11</v>
      </c>
      <c r="P158" s="11"/>
      <c r="Q158" s="22">
        <f t="shared" ref="Q158:Q189" si="19">B158+C158+D158+E158+F158+G158+H158+I158+J158+K158+L158+M158+N158+O158+P158</f>
        <v>787</v>
      </c>
    </row>
    <row r="159" spans="1:17" ht="21.75" customHeight="1">
      <c r="A159" s="5" t="s">
        <v>168</v>
      </c>
      <c r="B159" s="11">
        <v>86</v>
      </c>
      <c r="C159" s="11">
        <v>16</v>
      </c>
      <c r="D159" s="11">
        <v>47</v>
      </c>
      <c r="E159" s="11">
        <v>53</v>
      </c>
      <c r="F159" s="11"/>
      <c r="G159" s="11">
        <v>89</v>
      </c>
      <c r="H159" s="11"/>
      <c r="I159" s="11"/>
      <c r="J159" s="11">
        <v>153</v>
      </c>
      <c r="K159" s="11"/>
      <c r="L159" s="11">
        <v>13</v>
      </c>
      <c r="M159" s="11">
        <v>47</v>
      </c>
      <c r="N159" s="11">
        <v>6</v>
      </c>
      <c r="O159" s="11">
        <v>9</v>
      </c>
      <c r="P159" s="11"/>
      <c r="Q159" s="22">
        <f t="shared" si="19"/>
        <v>519</v>
      </c>
    </row>
    <row r="160" spans="1:17" ht="21.75" customHeight="1" thickBot="1">
      <c r="A160" s="31" t="s">
        <v>169</v>
      </c>
      <c r="B160" s="30">
        <f>B158+B159</f>
        <v>240</v>
      </c>
      <c r="C160" s="30">
        <f t="shared" ref="C160:M160" si="20">C158+C159</f>
        <v>39</v>
      </c>
      <c r="D160" s="30">
        <f t="shared" si="20"/>
        <v>105</v>
      </c>
      <c r="E160" s="30">
        <f>E158+E159</f>
        <v>138</v>
      </c>
      <c r="F160" s="30">
        <f t="shared" si="20"/>
        <v>0</v>
      </c>
      <c r="G160" s="30">
        <f t="shared" si="20"/>
        <v>344</v>
      </c>
      <c r="H160" s="30">
        <f t="shared" si="20"/>
        <v>0</v>
      </c>
      <c r="I160" s="30">
        <f t="shared" si="20"/>
        <v>0</v>
      </c>
      <c r="J160" s="30">
        <f>J158+J159</f>
        <v>265</v>
      </c>
      <c r="K160" s="30">
        <f t="shared" si="20"/>
        <v>0</v>
      </c>
      <c r="L160" s="30">
        <f t="shared" si="20"/>
        <v>41</v>
      </c>
      <c r="M160" s="30">
        <f t="shared" si="20"/>
        <v>97</v>
      </c>
      <c r="N160" s="30">
        <f>N158+N159</f>
        <v>17</v>
      </c>
      <c r="O160" s="30">
        <f>O158+O159</f>
        <v>20</v>
      </c>
      <c r="P160" s="30">
        <f>P158+P159</f>
        <v>0</v>
      </c>
      <c r="Q160" s="30">
        <f t="shared" si="19"/>
        <v>1306</v>
      </c>
    </row>
    <row r="161" spans="1:17" ht="30" customHeight="1">
      <c r="A161" s="40" t="s">
        <v>170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</row>
    <row r="162" spans="1:17" ht="18.75" customHeight="1">
      <c r="A162" s="5" t="s">
        <v>171</v>
      </c>
      <c r="B162" s="11"/>
      <c r="C162" s="11"/>
      <c r="D162" s="11"/>
      <c r="E162" s="11"/>
      <c r="F162" s="11"/>
      <c r="G162" s="11"/>
      <c r="H162" s="11"/>
      <c r="I162" s="11"/>
      <c r="J162" s="11">
        <v>3</v>
      </c>
      <c r="K162" s="11"/>
      <c r="L162" s="11"/>
      <c r="M162" s="11"/>
      <c r="N162" s="11"/>
      <c r="O162" s="11"/>
      <c r="P162" s="11"/>
      <c r="Q162" s="22">
        <f t="shared" si="19"/>
        <v>3</v>
      </c>
    </row>
    <row r="163" spans="1:17" ht="18" customHeight="1">
      <c r="A163" s="5" t="s">
        <v>172</v>
      </c>
      <c r="B163" s="11"/>
      <c r="C163" s="11"/>
      <c r="D163" s="11">
        <v>1</v>
      </c>
      <c r="E163" s="11"/>
      <c r="F163" s="11"/>
      <c r="G163" s="11"/>
      <c r="H163" s="11"/>
      <c r="I163" s="11"/>
      <c r="J163" s="11">
        <v>6</v>
      </c>
      <c r="K163" s="11"/>
      <c r="L163" s="11"/>
      <c r="M163" s="11"/>
      <c r="N163" s="11"/>
      <c r="O163" s="11"/>
      <c r="P163" s="11"/>
      <c r="Q163" s="22">
        <f t="shared" si="19"/>
        <v>7</v>
      </c>
    </row>
    <row r="164" spans="1:17" ht="18" customHeight="1">
      <c r="A164" s="5" t="s">
        <v>173</v>
      </c>
      <c r="B164" s="11"/>
      <c r="C164" s="11"/>
      <c r="D164" s="11">
        <v>8</v>
      </c>
      <c r="E164" s="11">
        <v>1</v>
      </c>
      <c r="F164" s="11"/>
      <c r="G164" s="11">
        <v>3</v>
      </c>
      <c r="H164" s="11"/>
      <c r="I164" s="11"/>
      <c r="J164" s="11">
        <v>6</v>
      </c>
      <c r="K164" s="11"/>
      <c r="L164" s="11"/>
      <c r="M164" s="11">
        <v>2</v>
      </c>
      <c r="N164" s="11"/>
      <c r="O164" s="11"/>
      <c r="P164" s="11"/>
      <c r="Q164" s="22">
        <f t="shared" si="19"/>
        <v>20</v>
      </c>
    </row>
    <row r="165" spans="1:17" ht="18" customHeight="1">
      <c r="A165" s="5" t="s">
        <v>174</v>
      </c>
      <c r="B165" s="11">
        <v>8</v>
      </c>
      <c r="C165" s="11"/>
      <c r="D165" s="11">
        <v>6</v>
      </c>
      <c r="E165" s="11">
        <v>18</v>
      </c>
      <c r="F165" s="11"/>
      <c r="G165" s="11">
        <v>2</v>
      </c>
      <c r="H165" s="11"/>
      <c r="I165" s="11"/>
      <c r="J165" s="11">
        <v>31</v>
      </c>
      <c r="K165" s="11"/>
      <c r="L165" s="11">
        <v>3</v>
      </c>
      <c r="M165" s="11">
        <v>6</v>
      </c>
      <c r="N165" s="11"/>
      <c r="O165" s="11"/>
      <c r="P165" s="11"/>
      <c r="Q165" s="22">
        <f t="shared" si="19"/>
        <v>74</v>
      </c>
    </row>
    <row r="166" spans="1:17" ht="18" customHeight="1">
      <c r="A166" s="5" t="s">
        <v>175</v>
      </c>
      <c r="B166" s="11">
        <v>3</v>
      </c>
      <c r="C166" s="11">
        <v>3</v>
      </c>
      <c r="D166" s="11">
        <v>3</v>
      </c>
      <c r="E166" s="11">
        <v>13</v>
      </c>
      <c r="F166" s="11"/>
      <c r="G166" s="11">
        <v>9</v>
      </c>
      <c r="H166" s="11"/>
      <c r="I166" s="11"/>
      <c r="J166" s="11">
        <v>36</v>
      </c>
      <c r="K166" s="11"/>
      <c r="L166" s="11">
        <v>9</v>
      </c>
      <c r="M166" s="11">
        <v>20</v>
      </c>
      <c r="N166" s="11"/>
      <c r="O166" s="11">
        <v>1</v>
      </c>
      <c r="P166" s="11"/>
      <c r="Q166" s="22">
        <f t="shared" si="19"/>
        <v>97</v>
      </c>
    </row>
    <row r="167" spans="1:17" ht="18" customHeight="1">
      <c r="A167" s="5" t="s">
        <v>176</v>
      </c>
      <c r="B167" s="11">
        <v>15</v>
      </c>
      <c r="C167" s="11">
        <v>1</v>
      </c>
      <c r="D167" s="11">
        <v>4</v>
      </c>
      <c r="E167" s="11">
        <v>3</v>
      </c>
      <c r="F167" s="11"/>
      <c r="G167" s="11">
        <v>4</v>
      </c>
      <c r="H167" s="11"/>
      <c r="I167" s="11"/>
      <c r="J167" s="11">
        <v>37</v>
      </c>
      <c r="K167" s="11"/>
      <c r="L167" s="11"/>
      <c r="M167" s="11">
        <v>1</v>
      </c>
      <c r="N167" s="11">
        <v>1</v>
      </c>
      <c r="O167" s="11">
        <v>1</v>
      </c>
      <c r="P167" s="11"/>
      <c r="Q167" s="22">
        <f t="shared" si="19"/>
        <v>67</v>
      </c>
    </row>
    <row r="168" spans="1:17" ht="18" customHeight="1">
      <c r="A168" s="5" t="s">
        <v>177</v>
      </c>
      <c r="B168" s="11">
        <v>10</v>
      </c>
      <c r="C168" s="11">
        <v>2</v>
      </c>
      <c r="D168" s="11">
        <v>6</v>
      </c>
      <c r="E168" s="11">
        <v>5</v>
      </c>
      <c r="F168" s="11"/>
      <c r="G168" s="11">
        <v>8</v>
      </c>
      <c r="H168" s="11"/>
      <c r="I168" s="11"/>
      <c r="J168" s="11">
        <v>20</v>
      </c>
      <c r="K168" s="11"/>
      <c r="L168" s="11">
        <v>4</v>
      </c>
      <c r="M168" s="11">
        <v>1</v>
      </c>
      <c r="N168" s="11">
        <v>1</v>
      </c>
      <c r="O168" s="11">
        <v>3</v>
      </c>
      <c r="P168" s="11"/>
      <c r="Q168" s="22">
        <f t="shared" si="19"/>
        <v>60</v>
      </c>
    </row>
    <row r="169" spans="1:17" ht="18" customHeight="1">
      <c r="A169" s="7" t="s">
        <v>178</v>
      </c>
      <c r="B169" s="11">
        <v>57</v>
      </c>
      <c r="C169" s="11">
        <v>6</v>
      </c>
      <c r="D169" s="11">
        <v>23</v>
      </c>
      <c r="E169" s="11">
        <v>30</v>
      </c>
      <c r="F169" s="11"/>
      <c r="G169" s="11">
        <v>78</v>
      </c>
      <c r="H169" s="11"/>
      <c r="I169" s="11"/>
      <c r="J169" s="11">
        <v>21</v>
      </c>
      <c r="K169" s="11"/>
      <c r="L169" s="11">
        <v>6</v>
      </c>
      <c r="M169" s="11">
        <v>13</v>
      </c>
      <c r="N169" s="11">
        <v>2</v>
      </c>
      <c r="O169" s="11">
        <v>3</v>
      </c>
      <c r="P169" s="11"/>
      <c r="Q169" s="22">
        <f t="shared" si="19"/>
        <v>239</v>
      </c>
    </row>
    <row r="170" spans="1:17" ht="18" customHeight="1">
      <c r="A170" s="7" t="s">
        <v>179</v>
      </c>
      <c r="B170" s="11">
        <v>32</v>
      </c>
      <c r="C170" s="11">
        <v>3</v>
      </c>
      <c r="D170" s="11">
        <v>23</v>
      </c>
      <c r="E170" s="11">
        <v>35</v>
      </c>
      <c r="F170" s="11"/>
      <c r="G170" s="11">
        <v>101</v>
      </c>
      <c r="H170" s="11"/>
      <c r="I170" s="11"/>
      <c r="J170" s="11">
        <v>23</v>
      </c>
      <c r="K170" s="11"/>
      <c r="L170" s="11">
        <v>4</v>
      </c>
      <c r="M170" s="11">
        <v>14</v>
      </c>
      <c r="N170" s="11">
        <v>2</v>
      </c>
      <c r="O170" s="11">
        <v>4</v>
      </c>
      <c r="P170" s="11"/>
      <c r="Q170" s="22">
        <f t="shared" si="19"/>
        <v>241</v>
      </c>
    </row>
    <row r="171" spans="1:17" ht="18" customHeight="1">
      <c r="A171" s="7" t="s">
        <v>180</v>
      </c>
      <c r="B171" s="11">
        <v>26</v>
      </c>
      <c r="C171" s="11">
        <v>5</v>
      </c>
      <c r="D171" s="11">
        <v>15</v>
      </c>
      <c r="E171" s="11">
        <v>10</v>
      </c>
      <c r="F171" s="11"/>
      <c r="G171" s="11">
        <v>32</v>
      </c>
      <c r="H171" s="11"/>
      <c r="I171" s="11"/>
      <c r="J171" s="11">
        <v>16</v>
      </c>
      <c r="K171" s="11"/>
      <c r="L171" s="11">
        <v>4</v>
      </c>
      <c r="M171" s="11">
        <v>4</v>
      </c>
      <c r="N171" s="11">
        <v>1</v>
      </c>
      <c r="O171" s="11">
        <v>4</v>
      </c>
      <c r="P171" s="11"/>
      <c r="Q171" s="22">
        <f t="shared" si="19"/>
        <v>117</v>
      </c>
    </row>
    <row r="172" spans="1:17" ht="18" customHeight="1">
      <c r="A172" s="7" t="s">
        <v>181</v>
      </c>
      <c r="B172" s="11">
        <v>23</v>
      </c>
      <c r="C172" s="11">
        <v>9</v>
      </c>
      <c r="D172" s="11">
        <v>5</v>
      </c>
      <c r="E172" s="11">
        <v>10</v>
      </c>
      <c r="F172" s="11"/>
      <c r="G172" s="11">
        <v>15</v>
      </c>
      <c r="H172" s="11"/>
      <c r="I172" s="11"/>
      <c r="J172" s="11">
        <v>13</v>
      </c>
      <c r="K172" s="11"/>
      <c r="L172" s="11">
        <v>3</v>
      </c>
      <c r="M172" s="11">
        <v>4</v>
      </c>
      <c r="N172" s="11">
        <v>2</v>
      </c>
      <c r="O172" s="11">
        <v>1</v>
      </c>
      <c r="P172" s="11"/>
      <c r="Q172" s="22">
        <f t="shared" si="19"/>
        <v>85</v>
      </c>
    </row>
    <row r="173" spans="1:17" ht="18" customHeight="1">
      <c r="A173" s="7" t="s">
        <v>182</v>
      </c>
      <c r="B173" s="11">
        <v>34</v>
      </c>
      <c r="C173" s="11">
        <v>3</v>
      </c>
      <c r="D173" s="11">
        <v>7</v>
      </c>
      <c r="E173" s="11">
        <v>10</v>
      </c>
      <c r="F173" s="11"/>
      <c r="G173" s="11">
        <v>45</v>
      </c>
      <c r="H173" s="11"/>
      <c r="I173" s="11"/>
      <c r="J173" s="11">
        <v>21</v>
      </c>
      <c r="K173" s="11"/>
      <c r="L173" s="11">
        <v>5</v>
      </c>
      <c r="M173" s="11">
        <v>6</v>
      </c>
      <c r="N173" s="11">
        <v>3</v>
      </c>
      <c r="O173" s="11">
        <v>2</v>
      </c>
      <c r="P173" s="11"/>
      <c r="Q173" s="22">
        <f t="shared" si="19"/>
        <v>136</v>
      </c>
    </row>
    <row r="174" spans="1:17" ht="18" customHeight="1">
      <c r="A174" s="7" t="s">
        <v>183</v>
      </c>
      <c r="B174" s="11">
        <v>20</v>
      </c>
      <c r="C174" s="11">
        <v>7</v>
      </c>
      <c r="D174" s="11">
        <v>4</v>
      </c>
      <c r="E174" s="11">
        <v>3</v>
      </c>
      <c r="F174" s="11"/>
      <c r="G174" s="11">
        <v>47</v>
      </c>
      <c r="H174" s="11"/>
      <c r="I174" s="11"/>
      <c r="J174" s="11">
        <v>21</v>
      </c>
      <c r="K174" s="11"/>
      <c r="L174" s="11">
        <v>3</v>
      </c>
      <c r="M174" s="11">
        <v>12</v>
      </c>
      <c r="N174" s="11">
        <v>2</v>
      </c>
      <c r="O174" s="11">
        <v>1</v>
      </c>
      <c r="P174" s="11"/>
      <c r="Q174" s="22">
        <f t="shared" si="19"/>
        <v>120</v>
      </c>
    </row>
    <row r="175" spans="1:17" ht="18" customHeight="1">
      <c r="A175" s="7" t="s">
        <v>184</v>
      </c>
      <c r="B175" s="11">
        <v>10</v>
      </c>
      <c r="C175" s="11"/>
      <c r="D175" s="11"/>
      <c r="E175" s="11"/>
      <c r="F175" s="11"/>
      <c r="G175" s="11"/>
      <c r="H175" s="11"/>
      <c r="I175" s="11"/>
      <c r="J175" s="11">
        <v>7</v>
      </c>
      <c r="K175" s="11"/>
      <c r="L175" s="11"/>
      <c r="M175" s="11">
        <v>12</v>
      </c>
      <c r="N175" s="11">
        <v>2</v>
      </c>
      <c r="O175" s="11"/>
      <c r="P175" s="11"/>
      <c r="Q175" s="22">
        <f t="shared" si="19"/>
        <v>31</v>
      </c>
    </row>
    <row r="176" spans="1:17" ht="18" customHeight="1">
      <c r="A176" s="7" t="s">
        <v>185</v>
      </c>
      <c r="B176" s="11">
        <v>2</v>
      </c>
      <c r="C176" s="11"/>
      <c r="D176" s="11"/>
      <c r="E176" s="11"/>
      <c r="F176" s="11"/>
      <c r="G176" s="11"/>
      <c r="H176" s="11"/>
      <c r="I176" s="11"/>
      <c r="J176" s="11">
        <v>4</v>
      </c>
      <c r="K176" s="11"/>
      <c r="L176" s="11"/>
      <c r="M176" s="11">
        <v>2</v>
      </c>
      <c r="N176" s="11">
        <v>1</v>
      </c>
      <c r="O176" s="11"/>
      <c r="P176" s="11"/>
      <c r="Q176" s="22">
        <f t="shared" si="19"/>
        <v>9</v>
      </c>
    </row>
    <row r="177" spans="1:17" ht="18" customHeight="1" thickBot="1">
      <c r="A177" s="31" t="s">
        <v>20</v>
      </c>
      <c r="B177" s="32">
        <f>SUM(B162:B176)</f>
        <v>240</v>
      </c>
      <c r="C177" s="32">
        <f>SUM(C162:C176)</f>
        <v>39</v>
      </c>
      <c r="D177" s="32">
        <f t="shared" ref="D177:N177" si="21">SUM(D162:D176)</f>
        <v>105</v>
      </c>
      <c r="E177" s="32">
        <f>SUM(E162:E176)</f>
        <v>138</v>
      </c>
      <c r="F177" s="32">
        <f t="shared" si="21"/>
        <v>0</v>
      </c>
      <c r="G177" s="32">
        <f t="shared" si="21"/>
        <v>344</v>
      </c>
      <c r="H177" s="32">
        <f t="shared" si="21"/>
        <v>0</v>
      </c>
      <c r="I177" s="32">
        <f t="shared" si="21"/>
        <v>0</v>
      </c>
      <c r="J177" s="32">
        <f>SUM(J162:J176)</f>
        <v>265</v>
      </c>
      <c r="K177" s="32">
        <f t="shared" si="21"/>
        <v>0</v>
      </c>
      <c r="L177" s="32">
        <f t="shared" si="21"/>
        <v>41</v>
      </c>
      <c r="M177" s="32">
        <f t="shared" si="21"/>
        <v>97</v>
      </c>
      <c r="N177" s="32">
        <f t="shared" si="21"/>
        <v>17</v>
      </c>
      <c r="O177" s="32">
        <f>SUM(O162:O176)</f>
        <v>20</v>
      </c>
      <c r="P177" s="32">
        <f>SUM(P162:P176)</f>
        <v>0</v>
      </c>
      <c r="Q177" s="30">
        <f t="shared" si="19"/>
        <v>1306</v>
      </c>
    </row>
    <row r="178" spans="1:17" ht="30" customHeight="1">
      <c r="A178" s="41" t="s">
        <v>186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7" ht="18" customHeight="1">
      <c r="A179" s="7" t="s">
        <v>187</v>
      </c>
      <c r="B179" s="11">
        <v>27</v>
      </c>
      <c r="C179" s="11">
        <v>2</v>
      </c>
      <c r="D179" s="11">
        <v>23</v>
      </c>
      <c r="E179" s="11">
        <v>12</v>
      </c>
      <c r="F179" s="11"/>
      <c r="G179" s="11">
        <v>125</v>
      </c>
      <c r="H179" s="11"/>
      <c r="I179" s="11"/>
      <c r="J179" s="11">
        <v>50</v>
      </c>
      <c r="K179" s="11"/>
      <c r="L179" s="11">
        <v>7</v>
      </c>
      <c r="M179" s="11">
        <v>25</v>
      </c>
      <c r="N179" s="11">
        <v>3</v>
      </c>
      <c r="O179" s="11">
        <v>3</v>
      </c>
      <c r="P179" s="11"/>
      <c r="Q179" s="22">
        <f t="shared" si="19"/>
        <v>277</v>
      </c>
    </row>
    <row r="180" spans="1:17" ht="18" customHeight="1">
      <c r="A180" s="7" t="s">
        <v>188</v>
      </c>
      <c r="B180" s="11">
        <v>13</v>
      </c>
      <c r="C180" s="11">
        <v>4</v>
      </c>
      <c r="D180" s="11">
        <v>17</v>
      </c>
      <c r="E180" s="11">
        <v>2</v>
      </c>
      <c r="F180" s="11"/>
      <c r="G180" s="11">
        <v>86</v>
      </c>
      <c r="H180" s="11"/>
      <c r="I180" s="11"/>
      <c r="J180" s="11">
        <v>33</v>
      </c>
      <c r="K180" s="11"/>
      <c r="L180" s="11">
        <v>1</v>
      </c>
      <c r="M180" s="11">
        <v>24</v>
      </c>
      <c r="N180" s="11">
        <v>2</v>
      </c>
      <c r="O180" s="11">
        <v>6</v>
      </c>
      <c r="P180" s="11"/>
      <c r="Q180" s="22">
        <f t="shared" si="19"/>
        <v>188</v>
      </c>
    </row>
    <row r="181" spans="1:17" ht="18" customHeight="1">
      <c r="A181" s="7" t="s">
        <v>189</v>
      </c>
      <c r="B181" s="11">
        <v>66</v>
      </c>
      <c r="C181" s="11">
        <v>9</v>
      </c>
      <c r="D181" s="11">
        <v>10</v>
      </c>
      <c r="E181" s="11">
        <v>34</v>
      </c>
      <c r="F181" s="11"/>
      <c r="G181" s="11">
        <v>34</v>
      </c>
      <c r="H181" s="11"/>
      <c r="I181" s="11"/>
      <c r="J181" s="11">
        <v>20</v>
      </c>
      <c r="K181" s="11"/>
      <c r="L181" s="11">
        <v>6</v>
      </c>
      <c r="M181" s="11">
        <v>9</v>
      </c>
      <c r="N181" s="11">
        <v>3</v>
      </c>
      <c r="O181" s="11">
        <v>2</v>
      </c>
      <c r="P181" s="11"/>
      <c r="Q181" s="22">
        <f t="shared" si="19"/>
        <v>193</v>
      </c>
    </row>
    <row r="182" spans="1:17" ht="18" customHeight="1">
      <c r="A182" s="7" t="s">
        <v>190</v>
      </c>
      <c r="B182" s="11">
        <v>58</v>
      </c>
      <c r="C182" s="11">
        <v>18</v>
      </c>
      <c r="D182" s="11">
        <v>36</v>
      </c>
      <c r="E182" s="11">
        <v>68</v>
      </c>
      <c r="F182" s="11"/>
      <c r="G182" s="11">
        <v>27</v>
      </c>
      <c r="H182" s="11"/>
      <c r="I182" s="11"/>
      <c r="J182" s="11">
        <v>95</v>
      </c>
      <c r="K182" s="11"/>
      <c r="L182" s="11">
        <v>21</v>
      </c>
      <c r="M182" s="11">
        <v>24</v>
      </c>
      <c r="N182" s="11">
        <v>4</v>
      </c>
      <c r="O182" s="11">
        <v>3</v>
      </c>
      <c r="P182" s="11"/>
      <c r="Q182" s="22">
        <f t="shared" si="19"/>
        <v>354</v>
      </c>
    </row>
    <row r="183" spans="1:17" ht="18" customHeight="1">
      <c r="A183" s="7" t="s">
        <v>191</v>
      </c>
      <c r="B183" s="11">
        <v>6</v>
      </c>
      <c r="C183" s="11"/>
      <c r="D183" s="11">
        <v>2</v>
      </c>
      <c r="E183" s="11">
        <v>7</v>
      </c>
      <c r="F183" s="11"/>
      <c r="G183" s="11">
        <v>3</v>
      </c>
      <c r="H183" s="11"/>
      <c r="I183" s="11"/>
      <c r="J183" s="11">
        <v>3</v>
      </c>
      <c r="K183" s="11"/>
      <c r="L183" s="11"/>
      <c r="M183" s="11"/>
      <c r="N183" s="11"/>
      <c r="O183" s="11"/>
      <c r="P183" s="11"/>
      <c r="Q183" s="22">
        <f t="shared" si="19"/>
        <v>21</v>
      </c>
    </row>
    <row r="184" spans="1:17" ht="18" customHeight="1">
      <c r="A184" s="7" t="s">
        <v>192</v>
      </c>
      <c r="B184" s="11">
        <v>2</v>
      </c>
      <c r="C184" s="11"/>
      <c r="D184" s="11">
        <v>1</v>
      </c>
      <c r="E184" s="11"/>
      <c r="F184" s="11"/>
      <c r="G184" s="11">
        <v>3</v>
      </c>
      <c r="H184" s="11"/>
      <c r="I184" s="11"/>
      <c r="J184" s="11">
        <v>2</v>
      </c>
      <c r="K184" s="11"/>
      <c r="L184" s="11"/>
      <c r="M184" s="11"/>
      <c r="N184" s="11"/>
      <c r="O184" s="11"/>
      <c r="P184" s="11"/>
      <c r="Q184" s="22">
        <f t="shared" si="19"/>
        <v>8</v>
      </c>
    </row>
    <row r="185" spans="1:17" ht="18" customHeight="1">
      <c r="A185" s="7" t="s">
        <v>193</v>
      </c>
      <c r="B185" s="11">
        <v>42</v>
      </c>
      <c r="C185" s="11">
        <v>2</v>
      </c>
      <c r="D185" s="11">
        <v>1</v>
      </c>
      <c r="E185" s="11">
        <v>10</v>
      </c>
      <c r="F185" s="11"/>
      <c r="G185" s="11">
        <v>7</v>
      </c>
      <c r="H185" s="11"/>
      <c r="I185" s="11"/>
      <c r="J185" s="11">
        <v>17</v>
      </c>
      <c r="K185" s="11"/>
      <c r="L185" s="11">
        <v>5</v>
      </c>
      <c r="M185" s="11">
        <v>2</v>
      </c>
      <c r="N185" s="11">
        <v>2</v>
      </c>
      <c r="O185" s="11"/>
      <c r="P185" s="11"/>
      <c r="Q185" s="22">
        <f t="shared" si="19"/>
        <v>88</v>
      </c>
    </row>
    <row r="186" spans="1:17" ht="18" customHeight="1">
      <c r="A186" s="7" t="s">
        <v>194</v>
      </c>
      <c r="B186" s="11">
        <v>15</v>
      </c>
      <c r="C186" s="11">
        <v>2</v>
      </c>
      <c r="D186" s="11">
        <v>5</v>
      </c>
      <c r="E186" s="11">
        <v>3</v>
      </c>
      <c r="F186" s="11"/>
      <c r="G186" s="11">
        <v>8</v>
      </c>
      <c r="H186" s="11"/>
      <c r="I186" s="11"/>
      <c r="J186" s="11">
        <v>3</v>
      </c>
      <c r="K186" s="11"/>
      <c r="L186" s="11">
        <v>1</v>
      </c>
      <c r="M186" s="11">
        <v>5</v>
      </c>
      <c r="N186" s="11"/>
      <c r="O186" s="11"/>
      <c r="P186" s="11"/>
      <c r="Q186" s="22">
        <f t="shared" si="19"/>
        <v>42</v>
      </c>
    </row>
    <row r="187" spans="1:17" ht="18" customHeight="1">
      <c r="A187" s="7" t="s">
        <v>195</v>
      </c>
      <c r="B187" s="11">
        <v>9</v>
      </c>
      <c r="C187" s="11"/>
      <c r="D187" s="11">
        <v>1</v>
      </c>
      <c r="E187" s="11">
        <v>2</v>
      </c>
      <c r="F187" s="11"/>
      <c r="G187" s="11">
        <v>51</v>
      </c>
      <c r="H187" s="11"/>
      <c r="I187" s="11"/>
      <c r="J187" s="11">
        <v>3</v>
      </c>
      <c r="K187" s="11"/>
      <c r="L187" s="11"/>
      <c r="M187" s="11"/>
      <c r="N187" s="11"/>
      <c r="O187" s="11"/>
      <c r="P187" s="11"/>
      <c r="Q187" s="22">
        <f t="shared" si="19"/>
        <v>66</v>
      </c>
    </row>
    <row r="188" spans="1:17" ht="18" customHeight="1">
      <c r="A188" s="7" t="s">
        <v>196</v>
      </c>
      <c r="B188" s="11">
        <v>2</v>
      </c>
      <c r="C188" s="11">
        <v>2</v>
      </c>
      <c r="D188" s="11">
        <v>9</v>
      </c>
      <c r="E188" s="11"/>
      <c r="F188" s="11"/>
      <c r="G188" s="11"/>
      <c r="H188" s="11"/>
      <c r="I188" s="11"/>
      <c r="J188" s="11">
        <v>39</v>
      </c>
      <c r="K188" s="11"/>
      <c r="L188" s="11"/>
      <c r="M188" s="11">
        <v>8</v>
      </c>
      <c r="N188" s="11">
        <v>3</v>
      </c>
      <c r="O188" s="11">
        <v>6</v>
      </c>
      <c r="P188" s="11"/>
      <c r="Q188" s="22">
        <f t="shared" si="19"/>
        <v>69</v>
      </c>
    </row>
    <row r="189" spans="1:17" ht="24" customHeight="1" thickBot="1">
      <c r="A189" s="31" t="s">
        <v>20</v>
      </c>
      <c r="B189" s="30">
        <f>SUM(B179:B188)</f>
        <v>240</v>
      </c>
      <c r="C189" s="30">
        <f>SUM(C179:C188)</f>
        <v>39</v>
      </c>
      <c r="D189" s="30">
        <f t="shared" ref="D189:M189" si="22">SUM(D179:D188)</f>
        <v>105</v>
      </c>
      <c r="E189" s="30">
        <f>SUM(E179:E188)</f>
        <v>138</v>
      </c>
      <c r="F189" s="30">
        <f t="shared" si="22"/>
        <v>0</v>
      </c>
      <c r="G189" s="30">
        <f t="shared" si="22"/>
        <v>344</v>
      </c>
      <c r="H189" s="30">
        <f t="shared" si="22"/>
        <v>0</v>
      </c>
      <c r="I189" s="30">
        <f t="shared" si="22"/>
        <v>0</v>
      </c>
      <c r="J189" s="30">
        <f>SUM(J179:J188)</f>
        <v>265</v>
      </c>
      <c r="K189" s="30">
        <f t="shared" si="22"/>
        <v>0</v>
      </c>
      <c r="L189" s="30">
        <f t="shared" si="22"/>
        <v>41</v>
      </c>
      <c r="M189" s="30">
        <f t="shared" si="22"/>
        <v>97</v>
      </c>
      <c r="N189" s="30">
        <f>SUM(N179:N188)</f>
        <v>17</v>
      </c>
      <c r="O189" s="30">
        <f>SUM(O179:O188)</f>
        <v>20</v>
      </c>
      <c r="P189" s="30">
        <f>SUM(P179:P188)</f>
        <v>0</v>
      </c>
      <c r="Q189" s="30">
        <f t="shared" si="19"/>
        <v>1306</v>
      </c>
    </row>
    <row r="190" spans="1:17" ht="23.25" customHeight="1">
      <c r="A190" s="41" t="s">
        <v>197</v>
      </c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1:17" ht="18" customHeight="1">
      <c r="A191" s="6" t="s">
        <v>198</v>
      </c>
      <c r="B191" s="11">
        <v>62</v>
      </c>
      <c r="C191" s="11">
        <v>12</v>
      </c>
      <c r="D191" s="11">
        <v>56</v>
      </c>
      <c r="E191" s="11">
        <v>64</v>
      </c>
      <c r="F191" s="11"/>
      <c r="G191" s="11">
        <v>42</v>
      </c>
      <c r="H191" s="11"/>
      <c r="I191" s="11"/>
      <c r="J191" s="11">
        <v>113</v>
      </c>
      <c r="K191" s="11"/>
      <c r="L191" s="11">
        <v>25</v>
      </c>
      <c r="M191" s="11">
        <v>42</v>
      </c>
      <c r="N191" s="11">
        <v>4</v>
      </c>
      <c r="O191" s="11">
        <v>4</v>
      </c>
      <c r="P191" s="11"/>
      <c r="Q191" s="22">
        <f t="shared" ref="Q191:Q255" si="23">B191+C191+D191+E191+F191+G191+H191+I191+J191+K191+L191+M191+N191+O191+P191</f>
        <v>424</v>
      </c>
    </row>
    <row r="192" spans="1:17" ht="18" customHeight="1">
      <c r="A192" s="6" t="s">
        <v>199</v>
      </c>
      <c r="B192" s="11">
        <v>60</v>
      </c>
      <c r="C192" s="11">
        <v>16</v>
      </c>
      <c r="D192" s="11">
        <v>5</v>
      </c>
      <c r="E192" s="11">
        <v>28</v>
      </c>
      <c r="F192" s="11"/>
      <c r="G192" s="11">
        <v>83</v>
      </c>
      <c r="H192" s="11"/>
      <c r="I192" s="11"/>
      <c r="J192" s="11">
        <v>28</v>
      </c>
      <c r="K192" s="11"/>
      <c r="L192" s="11">
        <v>3</v>
      </c>
      <c r="M192" s="11">
        <v>15</v>
      </c>
      <c r="N192" s="11">
        <v>2</v>
      </c>
      <c r="O192" s="11">
        <v>2</v>
      </c>
      <c r="P192" s="11"/>
      <c r="Q192" s="22">
        <f t="shared" si="23"/>
        <v>242</v>
      </c>
    </row>
    <row r="193" spans="1:17" ht="18" customHeight="1">
      <c r="A193" s="6" t="s">
        <v>200</v>
      </c>
      <c r="B193" s="11">
        <v>53</v>
      </c>
      <c r="C193" s="11">
        <v>6</v>
      </c>
      <c r="D193" s="11">
        <v>28</v>
      </c>
      <c r="E193" s="11">
        <v>42</v>
      </c>
      <c r="F193" s="11"/>
      <c r="G193" s="11">
        <v>144</v>
      </c>
      <c r="H193" s="11"/>
      <c r="I193" s="11"/>
      <c r="J193" s="11">
        <v>49</v>
      </c>
      <c r="K193" s="11"/>
      <c r="L193" s="11">
        <v>10</v>
      </c>
      <c r="M193" s="11">
        <v>20</v>
      </c>
      <c r="N193" s="11">
        <v>4</v>
      </c>
      <c r="O193" s="11">
        <v>2</v>
      </c>
      <c r="P193" s="11"/>
      <c r="Q193" s="22">
        <f t="shared" si="23"/>
        <v>358</v>
      </c>
    </row>
    <row r="194" spans="1:17" ht="18" customHeight="1">
      <c r="A194" s="6" t="s">
        <v>201</v>
      </c>
      <c r="B194" s="11">
        <v>10</v>
      </c>
      <c r="C194" s="11">
        <v>2</v>
      </c>
      <c r="D194" s="11">
        <v>2</v>
      </c>
      <c r="E194" s="11"/>
      <c r="F194" s="11"/>
      <c r="G194" s="11">
        <v>20</v>
      </c>
      <c r="H194" s="11"/>
      <c r="I194" s="11"/>
      <c r="J194" s="11">
        <v>27</v>
      </c>
      <c r="K194" s="11"/>
      <c r="L194" s="11"/>
      <c r="M194" s="11">
        <v>1</v>
      </c>
      <c r="N194" s="11">
        <v>2</v>
      </c>
      <c r="O194" s="11">
        <v>3</v>
      </c>
      <c r="P194" s="11"/>
      <c r="Q194" s="22">
        <f t="shared" si="23"/>
        <v>67</v>
      </c>
    </row>
    <row r="195" spans="1:17" ht="18" customHeight="1">
      <c r="A195" s="6" t="s">
        <v>202</v>
      </c>
      <c r="B195" s="11">
        <v>32</v>
      </c>
      <c r="C195" s="11"/>
      <c r="D195" s="11">
        <v>7</v>
      </c>
      <c r="E195" s="11">
        <v>2</v>
      </c>
      <c r="F195" s="11"/>
      <c r="G195" s="11">
        <v>45</v>
      </c>
      <c r="H195" s="11"/>
      <c r="I195" s="11"/>
      <c r="J195" s="11">
        <v>21</v>
      </c>
      <c r="K195" s="11"/>
      <c r="L195" s="11">
        <v>2</v>
      </c>
      <c r="M195" s="11">
        <v>6</v>
      </c>
      <c r="N195" s="11">
        <v>1</v>
      </c>
      <c r="O195" s="11">
        <v>7</v>
      </c>
      <c r="P195" s="11"/>
      <c r="Q195" s="22">
        <f t="shared" si="23"/>
        <v>123</v>
      </c>
    </row>
    <row r="196" spans="1:17" ht="18" customHeight="1">
      <c r="A196" s="6" t="s">
        <v>203</v>
      </c>
      <c r="B196" s="11">
        <v>17</v>
      </c>
      <c r="C196" s="11">
        <v>3</v>
      </c>
      <c r="D196" s="11">
        <v>7</v>
      </c>
      <c r="E196" s="11">
        <v>2</v>
      </c>
      <c r="F196" s="11"/>
      <c r="G196" s="11">
        <v>10</v>
      </c>
      <c r="H196" s="11"/>
      <c r="I196" s="11"/>
      <c r="J196" s="11">
        <v>15</v>
      </c>
      <c r="K196" s="11"/>
      <c r="L196" s="11">
        <v>1</v>
      </c>
      <c r="M196" s="11">
        <v>13</v>
      </c>
      <c r="N196" s="11">
        <v>4</v>
      </c>
      <c r="O196" s="11">
        <v>1</v>
      </c>
      <c r="P196" s="11"/>
      <c r="Q196" s="22">
        <f t="shared" si="23"/>
        <v>73</v>
      </c>
    </row>
    <row r="197" spans="1:17" ht="18" customHeight="1">
      <c r="A197" s="6" t="s">
        <v>204</v>
      </c>
      <c r="B197" s="11">
        <v>6</v>
      </c>
      <c r="C197" s="11"/>
      <c r="D197" s="11"/>
      <c r="E197" s="11"/>
      <c r="F197" s="11"/>
      <c r="G197" s="11"/>
      <c r="H197" s="11"/>
      <c r="I197" s="11"/>
      <c r="J197" s="11">
        <v>12</v>
      </c>
      <c r="K197" s="11"/>
      <c r="L197" s="11"/>
      <c r="M197" s="11"/>
      <c r="N197" s="11"/>
      <c r="O197" s="11">
        <v>1</v>
      </c>
      <c r="P197" s="11"/>
      <c r="Q197" s="22">
        <f t="shared" si="23"/>
        <v>19</v>
      </c>
    </row>
    <row r="198" spans="1:17" ht="24" customHeight="1" thickBot="1">
      <c r="A198" s="30" t="s">
        <v>20</v>
      </c>
      <c r="B198" s="30">
        <f>SUM(B191:B197)</f>
        <v>240</v>
      </c>
      <c r="C198" s="33">
        <f>SUM(C191:C197)</f>
        <v>39</v>
      </c>
      <c r="D198" s="33">
        <f t="shared" ref="D198:M198" si="24">SUM(D191:D197)</f>
        <v>105</v>
      </c>
      <c r="E198" s="33">
        <f>SUM(E191:E197)</f>
        <v>138</v>
      </c>
      <c r="F198" s="33">
        <f t="shared" si="24"/>
        <v>0</v>
      </c>
      <c r="G198" s="33">
        <f t="shared" si="24"/>
        <v>344</v>
      </c>
      <c r="H198" s="33">
        <f t="shared" si="24"/>
        <v>0</v>
      </c>
      <c r="I198" s="33">
        <f t="shared" si="24"/>
        <v>0</v>
      </c>
      <c r="J198" s="33">
        <f>SUM(J191:J197)</f>
        <v>265</v>
      </c>
      <c r="K198" s="33">
        <f t="shared" si="24"/>
        <v>0</v>
      </c>
      <c r="L198" s="33">
        <f t="shared" si="24"/>
        <v>41</v>
      </c>
      <c r="M198" s="33">
        <f t="shared" si="24"/>
        <v>97</v>
      </c>
      <c r="N198" s="33">
        <f>SUM(N191:N197)</f>
        <v>17</v>
      </c>
      <c r="O198" s="33">
        <f>SUM(O191:O197)</f>
        <v>20</v>
      </c>
      <c r="P198" s="33">
        <f>SUM(P191:P197)</f>
        <v>0</v>
      </c>
      <c r="Q198" s="30">
        <f t="shared" si="23"/>
        <v>1306</v>
      </c>
    </row>
    <row r="199" spans="1:17" ht="30.75" customHeight="1">
      <c r="A199" s="41" t="s">
        <v>205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1:17" ht="21.75" customHeight="1">
      <c r="A200" s="5" t="s">
        <v>206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22">
        <f>B200+C200+D200+E200+F200+G200+H194+I200+J200+K200+L200+M200+N200+O200+P200</f>
        <v>0</v>
      </c>
    </row>
    <row r="201" spans="1:17" ht="21.75" customHeight="1">
      <c r="A201" s="5" t="s">
        <v>207</v>
      </c>
      <c r="B201" s="11"/>
      <c r="C201" s="11">
        <v>2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22">
        <f t="shared" si="23"/>
        <v>2</v>
      </c>
    </row>
    <row r="202" spans="1:17" ht="21.75" customHeight="1">
      <c r="A202" s="5" t="s">
        <v>208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>
        <v>1</v>
      </c>
      <c r="N202" s="11"/>
      <c r="O202" s="11"/>
      <c r="P202" s="11"/>
      <c r="Q202" s="22">
        <f t="shared" si="23"/>
        <v>1</v>
      </c>
    </row>
    <row r="203" spans="1:17" ht="21.75" customHeight="1">
      <c r="A203" s="5" t="s">
        <v>209</v>
      </c>
      <c r="B203" s="11"/>
      <c r="C203" s="11"/>
      <c r="D203" s="11"/>
      <c r="E203" s="11"/>
      <c r="F203" s="11"/>
      <c r="G203" s="11"/>
      <c r="H203" s="11"/>
      <c r="I203" s="11"/>
      <c r="J203" s="11">
        <v>2</v>
      </c>
      <c r="K203" s="11"/>
      <c r="L203" s="11"/>
      <c r="M203" s="11"/>
      <c r="N203" s="11"/>
      <c r="O203" s="11"/>
      <c r="P203" s="11"/>
      <c r="Q203" s="22">
        <f t="shared" si="23"/>
        <v>2</v>
      </c>
    </row>
    <row r="204" spans="1:17" ht="21.75" customHeight="1">
      <c r="A204" s="5" t="s">
        <v>210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22">
        <f t="shared" si="23"/>
        <v>0</v>
      </c>
    </row>
    <row r="205" spans="1:17" ht="21.75" customHeight="1">
      <c r="A205" s="5" t="s">
        <v>357</v>
      </c>
      <c r="B205" s="11"/>
      <c r="C205" s="11"/>
      <c r="D205" s="11">
        <v>1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22">
        <f t="shared" si="23"/>
        <v>1</v>
      </c>
    </row>
    <row r="206" spans="1:17" ht="21.75" customHeight="1">
      <c r="A206" s="5" t="s">
        <v>211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22">
        <f t="shared" si="23"/>
        <v>0</v>
      </c>
    </row>
    <row r="207" spans="1:17" ht="21.75" customHeight="1">
      <c r="A207" s="5" t="s">
        <v>212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22">
        <f t="shared" si="23"/>
        <v>0</v>
      </c>
    </row>
    <row r="208" spans="1:17" ht="21.75" customHeight="1">
      <c r="A208" s="5" t="s">
        <v>213</v>
      </c>
      <c r="B208" s="11"/>
      <c r="C208" s="11"/>
      <c r="D208" s="11"/>
      <c r="E208" s="11"/>
      <c r="F208" s="11"/>
      <c r="G208" s="11"/>
      <c r="H208" s="11"/>
      <c r="I208" s="11"/>
      <c r="J208" s="11">
        <v>7</v>
      </c>
      <c r="K208" s="11"/>
      <c r="L208" s="11"/>
      <c r="M208" s="11">
        <v>2</v>
      </c>
      <c r="N208" s="11"/>
      <c r="O208" s="11"/>
      <c r="P208" s="11"/>
      <c r="Q208" s="22">
        <f t="shared" si="23"/>
        <v>9</v>
      </c>
    </row>
    <row r="209" spans="1:17" ht="21.75" customHeight="1">
      <c r="A209" s="5" t="s">
        <v>214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22">
        <f t="shared" si="23"/>
        <v>0</v>
      </c>
    </row>
    <row r="210" spans="1:17" ht="21.75" customHeight="1">
      <c r="A210" s="5" t="s">
        <v>215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22">
        <f>B210+C210+D210+E210+F210+G210+H210+I210+J210+K210+L210+M210+N210+O210+P210</f>
        <v>0</v>
      </c>
    </row>
    <row r="211" spans="1:17" ht="21.75" customHeight="1">
      <c r="A211" s="5" t="s">
        <v>216</v>
      </c>
      <c r="B211" s="11">
        <v>2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>
        <v>2</v>
      </c>
      <c r="N211" s="11"/>
      <c r="O211" s="11"/>
      <c r="P211" s="11"/>
      <c r="Q211" s="22">
        <f t="shared" si="23"/>
        <v>4</v>
      </c>
    </row>
    <row r="212" spans="1:17" ht="21.75" customHeight="1">
      <c r="A212" s="5" t="s">
        <v>217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>
        <v>1</v>
      </c>
      <c r="N212" s="11"/>
      <c r="O212" s="11"/>
      <c r="P212" s="11"/>
      <c r="Q212" s="22">
        <f t="shared" si="23"/>
        <v>1</v>
      </c>
    </row>
    <row r="213" spans="1:17" ht="21.75" customHeight="1">
      <c r="A213" s="5" t="s">
        <v>218</v>
      </c>
      <c r="B213" s="11"/>
      <c r="C213" s="11"/>
      <c r="D213" s="11"/>
      <c r="E213" s="11"/>
      <c r="F213" s="11"/>
      <c r="G213" s="11"/>
      <c r="H213" s="11"/>
      <c r="I213" s="11"/>
      <c r="J213" s="11">
        <v>39</v>
      </c>
      <c r="K213" s="11"/>
      <c r="L213" s="11"/>
      <c r="M213" s="11"/>
      <c r="N213" s="11"/>
      <c r="O213" s="11"/>
      <c r="P213" s="11"/>
      <c r="Q213" s="22">
        <f t="shared" si="23"/>
        <v>39</v>
      </c>
    </row>
    <row r="214" spans="1:17" ht="21.75" customHeight="1">
      <c r="A214" s="5" t="s">
        <v>219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22">
        <f t="shared" si="23"/>
        <v>0</v>
      </c>
    </row>
    <row r="215" spans="1:17" ht="21.75" customHeight="1">
      <c r="A215" s="6" t="s">
        <v>220</v>
      </c>
      <c r="B215" s="11"/>
      <c r="C215" s="11">
        <v>1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22">
        <f t="shared" si="23"/>
        <v>1</v>
      </c>
    </row>
    <row r="216" spans="1:17" ht="21.75" customHeight="1">
      <c r="A216" s="5" t="s">
        <v>221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22">
        <f t="shared" si="23"/>
        <v>0</v>
      </c>
    </row>
    <row r="217" spans="1:17" ht="21.75" customHeight="1">
      <c r="A217" s="6" t="s">
        <v>222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22">
        <f t="shared" si="23"/>
        <v>0</v>
      </c>
    </row>
    <row r="218" spans="1:17" ht="21.75" customHeight="1">
      <c r="A218" s="5" t="s">
        <v>223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22">
        <f t="shared" si="23"/>
        <v>0</v>
      </c>
    </row>
    <row r="219" spans="1:17" ht="21.75" customHeight="1">
      <c r="A219" s="5" t="s">
        <v>224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22">
        <f t="shared" si="23"/>
        <v>0</v>
      </c>
    </row>
    <row r="220" spans="1:17" ht="21.75" customHeight="1">
      <c r="A220" s="5" t="s">
        <v>225</v>
      </c>
      <c r="B220" s="11"/>
      <c r="C220" s="11"/>
      <c r="D220" s="11">
        <v>1</v>
      </c>
      <c r="E220" s="11"/>
      <c r="F220" s="11"/>
      <c r="G220" s="11"/>
      <c r="H220" s="11"/>
      <c r="I220" s="11"/>
      <c r="J220" s="11">
        <v>2</v>
      </c>
      <c r="K220" s="11"/>
      <c r="L220" s="11"/>
      <c r="M220" s="11">
        <v>1</v>
      </c>
      <c r="N220" s="11"/>
      <c r="O220" s="11"/>
      <c r="P220" s="11"/>
      <c r="Q220" s="22">
        <f t="shared" si="23"/>
        <v>4</v>
      </c>
    </row>
    <row r="221" spans="1:17" ht="21.75" customHeight="1">
      <c r="A221" s="5" t="s">
        <v>226</v>
      </c>
      <c r="B221" s="11"/>
      <c r="C221" s="11"/>
      <c r="D221" s="11"/>
      <c r="E221" s="11"/>
      <c r="F221" s="11"/>
      <c r="G221" s="11"/>
      <c r="H221" s="11"/>
      <c r="I221" s="11"/>
      <c r="J221" s="11">
        <v>2</v>
      </c>
      <c r="K221" s="11"/>
      <c r="L221" s="11"/>
      <c r="M221" s="11"/>
      <c r="N221" s="11"/>
      <c r="O221" s="11"/>
      <c r="P221" s="11"/>
      <c r="Q221" s="22">
        <f t="shared" si="23"/>
        <v>2</v>
      </c>
    </row>
    <row r="222" spans="1:17" ht="21.75" customHeight="1">
      <c r="A222" s="5" t="s">
        <v>227</v>
      </c>
      <c r="B222" s="11">
        <v>3</v>
      </c>
      <c r="C222" s="11"/>
      <c r="D222" s="11">
        <v>4</v>
      </c>
      <c r="E222" s="11">
        <v>7</v>
      </c>
      <c r="F222" s="11"/>
      <c r="G222" s="11"/>
      <c r="H222" s="11"/>
      <c r="I222" s="11"/>
      <c r="J222" s="11">
        <v>3</v>
      </c>
      <c r="K222" s="11"/>
      <c r="L222" s="11"/>
      <c r="M222" s="11"/>
      <c r="N222" s="11"/>
      <c r="O222" s="11"/>
      <c r="P222" s="11"/>
      <c r="Q222" s="22">
        <f t="shared" si="23"/>
        <v>17</v>
      </c>
    </row>
    <row r="223" spans="1:17" ht="21.75" customHeight="1">
      <c r="A223" s="6" t="s">
        <v>228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22">
        <f t="shared" si="23"/>
        <v>0</v>
      </c>
    </row>
    <row r="224" spans="1:17" ht="21.75" customHeight="1">
      <c r="A224" s="5" t="s">
        <v>229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22">
        <f t="shared" si="23"/>
        <v>0</v>
      </c>
    </row>
    <row r="225" spans="1:17" ht="21.75" customHeight="1">
      <c r="A225" s="10" t="s">
        <v>230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22">
        <f t="shared" si="23"/>
        <v>0</v>
      </c>
    </row>
    <row r="226" spans="1:17" ht="21.75" customHeight="1">
      <c r="A226" s="5" t="s">
        <v>231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>
        <v>1</v>
      </c>
      <c r="N226" s="11"/>
      <c r="O226" s="11"/>
      <c r="P226" s="11"/>
      <c r="Q226" s="22">
        <f t="shared" si="23"/>
        <v>1</v>
      </c>
    </row>
    <row r="227" spans="1:17" ht="21.75" customHeight="1">
      <c r="A227" s="5" t="s">
        <v>232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22">
        <f t="shared" si="23"/>
        <v>0</v>
      </c>
    </row>
    <row r="228" spans="1:17" ht="33" customHeight="1">
      <c r="A228" s="6" t="s">
        <v>233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22">
        <f t="shared" si="23"/>
        <v>0</v>
      </c>
    </row>
    <row r="229" spans="1:17" ht="29.25" customHeight="1">
      <c r="A229" s="5" t="s">
        <v>234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22">
        <f t="shared" si="23"/>
        <v>0</v>
      </c>
    </row>
    <row r="230" spans="1:17" ht="21.75" customHeight="1">
      <c r="A230" s="10" t="s">
        <v>235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22">
        <f t="shared" si="23"/>
        <v>0</v>
      </c>
    </row>
    <row r="231" spans="1:17" ht="21.75" customHeight="1">
      <c r="A231" s="5" t="s">
        <v>236</v>
      </c>
      <c r="B231" s="11"/>
      <c r="C231" s="11"/>
      <c r="D231" s="11">
        <v>1</v>
      </c>
      <c r="E231" s="11"/>
      <c r="F231" s="11"/>
      <c r="G231" s="11"/>
      <c r="H231" s="11"/>
      <c r="I231" s="11"/>
      <c r="J231" s="11"/>
      <c r="K231" s="11"/>
      <c r="L231" s="11"/>
      <c r="M231" s="11">
        <v>1</v>
      </c>
      <c r="N231" s="11"/>
      <c r="O231" s="11"/>
      <c r="P231" s="11"/>
      <c r="Q231" s="22">
        <f t="shared" si="23"/>
        <v>2</v>
      </c>
    </row>
    <row r="232" spans="1:17" ht="21.75" customHeight="1">
      <c r="A232" s="5" t="s">
        <v>237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22">
        <f t="shared" si="23"/>
        <v>0</v>
      </c>
    </row>
    <row r="233" spans="1:17" ht="21.75" customHeight="1">
      <c r="A233" s="10" t="s">
        <v>238</v>
      </c>
      <c r="B233" s="11">
        <v>15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22">
        <f t="shared" si="23"/>
        <v>15</v>
      </c>
    </row>
    <row r="234" spans="1:17" ht="21.75" customHeight="1">
      <c r="A234" s="10" t="s">
        <v>239</v>
      </c>
      <c r="B234" s="11"/>
      <c r="C234" s="11"/>
      <c r="D234" s="11">
        <v>3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22">
        <f t="shared" si="23"/>
        <v>3</v>
      </c>
    </row>
    <row r="235" spans="1:17" ht="21.75" customHeight="1">
      <c r="A235" s="10" t="s">
        <v>240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22">
        <f t="shared" si="23"/>
        <v>0</v>
      </c>
    </row>
    <row r="236" spans="1:17" ht="21.75" customHeight="1">
      <c r="A236" s="5" t="s">
        <v>241</v>
      </c>
      <c r="B236" s="11">
        <v>8</v>
      </c>
      <c r="C236" s="11">
        <v>1</v>
      </c>
      <c r="D236" s="11">
        <v>6</v>
      </c>
      <c r="E236" s="11"/>
      <c r="F236" s="11"/>
      <c r="G236" s="11">
        <v>2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22">
        <f t="shared" si="23"/>
        <v>17</v>
      </c>
    </row>
    <row r="237" spans="1:17" ht="21.75" customHeight="1">
      <c r="A237" s="5" t="s">
        <v>242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22">
        <f t="shared" si="23"/>
        <v>0</v>
      </c>
    </row>
    <row r="238" spans="1:17" ht="21.75" customHeight="1">
      <c r="A238" s="10" t="s">
        <v>243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22">
        <f t="shared" si="23"/>
        <v>0</v>
      </c>
    </row>
    <row r="239" spans="1:17" ht="21.75" customHeight="1">
      <c r="A239" s="10" t="s">
        <v>244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22">
        <f t="shared" si="23"/>
        <v>0</v>
      </c>
    </row>
    <row r="240" spans="1:17" ht="21.75" customHeight="1">
      <c r="A240" s="9" t="s">
        <v>245</v>
      </c>
      <c r="B240" s="11">
        <v>15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22">
        <f t="shared" si="23"/>
        <v>15</v>
      </c>
    </row>
    <row r="241" spans="1:17" ht="21.75" customHeight="1">
      <c r="A241" s="10" t="s">
        <v>246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22">
        <f t="shared" si="23"/>
        <v>0</v>
      </c>
    </row>
    <row r="242" spans="1:17" ht="21.75" customHeight="1">
      <c r="A242" s="10" t="s">
        <v>247</v>
      </c>
      <c r="B242" s="11">
        <v>4</v>
      </c>
      <c r="C242" s="11"/>
      <c r="D242" s="11"/>
      <c r="E242" s="11"/>
      <c r="F242" s="11"/>
      <c r="G242" s="11">
        <v>2</v>
      </c>
      <c r="H242" s="11"/>
      <c r="I242" s="11"/>
      <c r="J242" s="11">
        <v>1</v>
      </c>
      <c r="K242" s="11"/>
      <c r="L242" s="11"/>
      <c r="M242" s="11"/>
      <c r="N242" s="11">
        <v>1</v>
      </c>
      <c r="O242" s="11"/>
      <c r="P242" s="11"/>
      <c r="Q242" s="22">
        <f t="shared" si="23"/>
        <v>8</v>
      </c>
    </row>
    <row r="243" spans="1:17" ht="21.75" customHeight="1">
      <c r="A243" s="10" t="s">
        <v>248</v>
      </c>
      <c r="B243" s="11">
        <v>2</v>
      </c>
      <c r="C243" s="11"/>
      <c r="D243" s="11">
        <v>2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22">
        <f t="shared" si="23"/>
        <v>4</v>
      </c>
    </row>
    <row r="244" spans="1:17" ht="21.75" customHeight="1">
      <c r="A244" s="10" t="s">
        <v>249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22">
        <f t="shared" si="23"/>
        <v>0</v>
      </c>
    </row>
    <row r="245" spans="1:17" ht="21.75" customHeight="1">
      <c r="A245" s="9" t="s">
        <v>250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22">
        <f t="shared" si="23"/>
        <v>0</v>
      </c>
    </row>
    <row r="246" spans="1:17" ht="21.75" customHeight="1">
      <c r="A246" s="10" t="s">
        <v>251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22">
        <f t="shared" si="23"/>
        <v>0</v>
      </c>
    </row>
    <row r="247" spans="1:17" ht="21.75" customHeight="1">
      <c r="A247" s="5" t="s">
        <v>252</v>
      </c>
      <c r="B247" s="11">
        <v>13</v>
      </c>
      <c r="C247" s="11">
        <v>2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22">
        <f t="shared" si="23"/>
        <v>15</v>
      </c>
    </row>
    <row r="248" spans="1:17" ht="21.75" customHeight="1">
      <c r="A248" s="5" t="s">
        <v>253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22">
        <f t="shared" si="23"/>
        <v>0</v>
      </c>
    </row>
    <row r="249" spans="1:17" ht="21.75" customHeight="1">
      <c r="A249" s="10" t="s">
        <v>254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22">
        <f t="shared" si="23"/>
        <v>0</v>
      </c>
    </row>
    <row r="250" spans="1:17" ht="21.75" customHeight="1">
      <c r="A250" s="10" t="s">
        <v>255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>
        <v>1</v>
      </c>
      <c r="N250" s="11"/>
      <c r="O250" s="11"/>
      <c r="P250" s="11"/>
      <c r="Q250" s="22">
        <f t="shared" si="23"/>
        <v>1</v>
      </c>
    </row>
    <row r="251" spans="1:17" ht="21.75" customHeight="1">
      <c r="A251" s="10" t="s">
        <v>256</v>
      </c>
      <c r="B251" s="11">
        <v>14</v>
      </c>
      <c r="C251" s="11">
        <v>1</v>
      </c>
      <c r="D251" s="11">
        <v>4</v>
      </c>
      <c r="E251" s="11">
        <v>1</v>
      </c>
      <c r="F251" s="11"/>
      <c r="G251" s="11"/>
      <c r="H251" s="11"/>
      <c r="I251" s="11"/>
      <c r="J251" s="11"/>
      <c r="K251" s="11"/>
      <c r="L251" s="11"/>
      <c r="M251" s="11"/>
      <c r="N251" s="11">
        <v>1</v>
      </c>
      <c r="O251" s="11"/>
      <c r="P251" s="11"/>
      <c r="Q251" s="22">
        <f t="shared" si="23"/>
        <v>21</v>
      </c>
    </row>
    <row r="252" spans="1:17" ht="21.75" customHeight="1">
      <c r="A252" s="10" t="s">
        <v>257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>
        <v>1</v>
      </c>
      <c r="N252" s="11"/>
      <c r="O252" s="11"/>
      <c r="P252" s="11"/>
      <c r="Q252" s="22"/>
    </row>
    <row r="253" spans="1:17" ht="21.75" customHeight="1">
      <c r="A253" s="10" t="s">
        <v>258</v>
      </c>
      <c r="B253" s="11">
        <v>3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22">
        <f t="shared" si="23"/>
        <v>3</v>
      </c>
    </row>
    <row r="254" spans="1:17" ht="21.75" customHeight="1">
      <c r="A254" s="10" t="s">
        <v>259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22">
        <f t="shared" si="23"/>
        <v>0</v>
      </c>
    </row>
    <row r="255" spans="1:17" ht="21.75" customHeight="1">
      <c r="A255" s="10" t="s">
        <v>260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22">
        <f t="shared" si="23"/>
        <v>0</v>
      </c>
    </row>
    <row r="256" spans="1:17" ht="21.75" customHeight="1">
      <c r="A256" s="6" t="s">
        <v>261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22">
        <f t="shared" ref="Q256:Q319" si="25">B256+C256+D256+E256+F256+G256+H256+I256+J256+K256+L256+M256+N256+O256+P256</f>
        <v>0</v>
      </c>
    </row>
    <row r="257" spans="1:17" ht="21.75" customHeight="1">
      <c r="A257" s="10" t="s">
        <v>262</v>
      </c>
      <c r="B257" s="11">
        <v>5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22">
        <f t="shared" si="25"/>
        <v>5</v>
      </c>
    </row>
    <row r="258" spans="1:17" ht="21.75" customHeight="1">
      <c r="A258" s="10" t="s">
        <v>263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22">
        <f t="shared" si="25"/>
        <v>0</v>
      </c>
    </row>
    <row r="259" spans="1:17" ht="21.75" customHeight="1">
      <c r="A259" s="10" t="s">
        <v>264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22">
        <f t="shared" si="25"/>
        <v>0</v>
      </c>
    </row>
    <row r="260" spans="1:17" ht="21.75" customHeight="1">
      <c r="A260" s="10" t="s">
        <v>265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22">
        <f t="shared" si="25"/>
        <v>0</v>
      </c>
    </row>
    <row r="261" spans="1:17" ht="21.75" customHeight="1">
      <c r="A261" s="10" t="s">
        <v>266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>
        <v>1</v>
      </c>
      <c r="N261" s="11"/>
      <c r="O261" s="11"/>
      <c r="P261" s="11"/>
      <c r="Q261" s="22">
        <f t="shared" si="25"/>
        <v>1</v>
      </c>
    </row>
    <row r="262" spans="1:17" ht="21.75" customHeight="1">
      <c r="A262" s="10" t="s">
        <v>267</v>
      </c>
      <c r="B262" s="11"/>
      <c r="C262" s="11"/>
      <c r="D262" s="11"/>
      <c r="E262" s="11"/>
      <c r="F262" s="11"/>
      <c r="G262" s="11"/>
      <c r="H262" s="11"/>
      <c r="I262" s="11"/>
      <c r="J262" s="11">
        <v>2</v>
      </c>
      <c r="K262" s="11"/>
      <c r="L262" s="11"/>
      <c r="M262" s="11"/>
      <c r="N262" s="11"/>
      <c r="O262" s="11"/>
      <c r="P262" s="11"/>
      <c r="Q262" s="22">
        <f t="shared" si="25"/>
        <v>2</v>
      </c>
    </row>
    <row r="263" spans="1:17" ht="21.75" customHeight="1">
      <c r="A263" s="10" t="s">
        <v>268</v>
      </c>
      <c r="B263" s="11">
        <v>4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>
        <v>1</v>
      </c>
      <c r="N263" s="11">
        <v>2</v>
      </c>
      <c r="O263" s="11"/>
      <c r="P263" s="11"/>
      <c r="Q263" s="22">
        <f t="shared" si="25"/>
        <v>7</v>
      </c>
    </row>
    <row r="264" spans="1:17" ht="21.75" customHeight="1">
      <c r="A264" s="10" t="s">
        <v>269</v>
      </c>
      <c r="B264" s="11">
        <v>4</v>
      </c>
      <c r="C264" s="11">
        <v>1</v>
      </c>
      <c r="D264" s="11">
        <v>3</v>
      </c>
      <c r="E264" s="11"/>
      <c r="F264" s="11"/>
      <c r="G264" s="11">
        <v>2</v>
      </c>
      <c r="H264" s="11"/>
      <c r="I264" s="11"/>
      <c r="J264" s="11"/>
      <c r="K264" s="11"/>
      <c r="L264" s="11">
        <v>1</v>
      </c>
      <c r="M264" s="11"/>
      <c r="N264" s="11"/>
      <c r="O264" s="11"/>
      <c r="P264" s="11"/>
      <c r="Q264" s="22">
        <f t="shared" si="25"/>
        <v>11</v>
      </c>
    </row>
    <row r="265" spans="1:17" ht="21.75" customHeight="1">
      <c r="A265" s="10" t="s">
        <v>270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22">
        <f t="shared" si="25"/>
        <v>0</v>
      </c>
    </row>
    <row r="266" spans="1:17" ht="21.75" customHeight="1">
      <c r="A266" s="10" t="s">
        <v>271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22">
        <f t="shared" si="25"/>
        <v>0</v>
      </c>
    </row>
    <row r="267" spans="1:17" ht="21.75" customHeight="1">
      <c r="A267" s="10" t="s">
        <v>272</v>
      </c>
      <c r="B267" s="11"/>
      <c r="C267" s="11"/>
      <c r="D267" s="11"/>
      <c r="E267" s="11"/>
      <c r="F267" s="11"/>
      <c r="G267" s="11"/>
      <c r="H267" s="11"/>
      <c r="I267" s="11"/>
      <c r="J267" s="11">
        <v>1</v>
      </c>
      <c r="K267" s="11"/>
      <c r="L267" s="11"/>
      <c r="M267" s="11">
        <v>1</v>
      </c>
      <c r="N267" s="11"/>
      <c r="O267" s="11"/>
      <c r="P267" s="11"/>
      <c r="Q267" s="22">
        <f t="shared" si="25"/>
        <v>2</v>
      </c>
    </row>
    <row r="268" spans="1:17" ht="21.75" customHeight="1">
      <c r="A268" s="10" t="s">
        <v>273</v>
      </c>
      <c r="B268" s="11"/>
      <c r="C268" s="11">
        <v>1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22">
        <f t="shared" si="25"/>
        <v>1</v>
      </c>
    </row>
    <row r="269" spans="1:17" ht="21.75" customHeight="1">
      <c r="A269" s="10" t="s">
        <v>274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22">
        <f t="shared" si="25"/>
        <v>0</v>
      </c>
    </row>
    <row r="270" spans="1:17" ht="21.75" customHeight="1">
      <c r="A270" s="10" t="s">
        <v>275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22">
        <f t="shared" si="25"/>
        <v>0</v>
      </c>
    </row>
    <row r="271" spans="1:17" ht="21.75" customHeight="1">
      <c r="A271" s="10" t="s">
        <v>276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22">
        <f t="shared" si="25"/>
        <v>0</v>
      </c>
    </row>
    <row r="272" spans="1:17" ht="21.75" customHeight="1">
      <c r="A272" s="10" t="s">
        <v>277</v>
      </c>
      <c r="B272" s="11">
        <v>1</v>
      </c>
      <c r="C272" s="11">
        <v>1</v>
      </c>
      <c r="D272" s="11">
        <v>2</v>
      </c>
      <c r="E272" s="11"/>
      <c r="F272" s="11"/>
      <c r="G272" s="11"/>
      <c r="H272" s="11"/>
      <c r="I272" s="11"/>
      <c r="J272" s="11">
        <v>2</v>
      </c>
      <c r="K272" s="11"/>
      <c r="L272" s="11"/>
      <c r="M272" s="11"/>
      <c r="N272" s="11"/>
      <c r="O272" s="11"/>
      <c r="P272" s="11"/>
      <c r="Q272" s="22">
        <f t="shared" si="25"/>
        <v>6</v>
      </c>
    </row>
    <row r="273" spans="1:17" ht="21.75" customHeight="1">
      <c r="A273" s="10" t="s">
        <v>278</v>
      </c>
      <c r="B273" s="11">
        <v>4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22">
        <f t="shared" si="25"/>
        <v>4</v>
      </c>
    </row>
    <row r="274" spans="1:17" ht="21.75" customHeight="1">
      <c r="A274" s="10" t="s">
        <v>279</v>
      </c>
      <c r="B274" s="11">
        <v>23</v>
      </c>
      <c r="C274" s="11"/>
      <c r="D274" s="11">
        <v>11</v>
      </c>
      <c r="E274" s="11"/>
      <c r="F274" s="11"/>
      <c r="G274" s="11">
        <v>1</v>
      </c>
      <c r="H274" s="11"/>
      <c r="I274" s="11"/>
      <c r="J274" s="11">
        <v>1</v>
      </c>
      <c r="K274" s="11"/>
      <c r="L274" s="11">
        <v>2</v>
      </c>
      <c r="M274" s="11">
        <v>7</v>
      </c>
      <c r="N274" s="11"/>
      <c r="O274" s="11"/>
      <c r="P274" s="11"/>
      <c r="Q274" s="22">
        <f t="shared" si="25"/>
        <v>45</v>
      </c>
    </row>
    <row r="275" spans="1:17" ht="21.75" customHeight="1">
      <c r="A275" s="10" t="s">
        <v>280</v>
      </c>
      <c r="B275" s="11">
        <v>22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22">
        <f t="shared" si="25"/>
        <v>22</v>
      </c>
    </row>
    <row r="276" spans="1:17" ht="21.75" customHeight="1">
      <c r="A276" s="10" t="s">
        <v>281</v>
      </c>
      <c r="B276" s="11">
        <v>13</v>
      </c>
      <c r="C276" s="11"/>
      <c r="D276" s="11">
        <v>4</v>
      </c>
      <c r="E276" s="11"/>
      <c r="F276" s="11"/>
      <c r="G276" s="11"/>
      <c r="H276" s="11"/>
      <c r="I276" s="11"/>
      <c r="J276" s="11"/>
      <c r="K276" s="11"/>
      <c r="L276" s="11"/>
      <c r="M276" s="11">
        <v>4</v>
      </c>
      <c r="N276" s="11"/>
      <c r="O276" s="11"/>
      <c r="P276" s="11"/>
      <c r="Q276" s="22">
        <f t="shared" si="25"/>
        <v>21</v>
      </c>
    </row>
    <row r="277" spans="1:17" ht="21.75" customHeight="1">
      <c r="A277" s="10" t="s">
        <v>282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>
        <v>1</v>
      </c>
      <c r="N277" s="11"/>
      <c r="O277" s="11"/>
      <c r="P277" s="11"/>
      <c r="Q277" s="22">
        <f t="shared" si="25"/>
        <v>1</v>
      </c>
    </row>
    <row r="278" spans="1:17" ht="21.75" customHeight="1">
      <c r="A278" s="10" t="s">
        <v>283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22">
        <f t="shared" si="25"/>
        <v>0</v>
      </c>
    </row>
    <row r="279" spans="1:17" ht="21.75" customHeight="1">
      <c r="A279" s="10" t="s">
        <v>284</v>
      </c>
      <c r="B279" s="11">
        <v>2</v>
      </c>
      <c r="C279" s="11"/>
      <c r="D279" s="11">
        <v>1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22">
        <f t="shared" si="25"/>
        <v>3</v>
      </c>
    </row>
    <row r="280" spans="1:17" ht="21.75" customHeight="1">
      <c r="A280" s="10" t="s">
        <v>285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>
        <v>2</v>
      </c>
      <c r="N280" s="11"/>
      <c r="O280" s="11"/>
      <c r="P280" s="11"/>
      <c r="Q280" s="22">
        <f>B280+C280+D280+E280+F280+G280+H280+I280+J280+K280+L280+M280+N280+O280+P280</f>
        <v>2</v>
      </c>
    </row>
    <row r="281" spans="1:17" ht="21.75" customHeight="1">
      <c r="A281" s="10" t="s">
        <v>286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>
        <v>2</v>
      </c>
      <c r="N281" s="11"/>
      <c r="O281" s="11"/>
      <c r="P281" s="11"/>
      <c r="Q281" s="22">
        <f t="shared" si="25"/>
        <v>2</v>
      </c>
    </row>
    <row r="282" spans="1:17" ht="21.75" customHeight="1">
      <c r="A282" s="10" t="s">
        <v>287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22">
        <f t="shared" si="25"/>
        <v>0</v>
      </c>
    </row>
    <row r="283" spans="1:17" ht="21.75" customHeight="1">
      <c r="A283" s="10" t="s">
        <v>288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22">
        <f t="shared" si="25"/>
        <v>0</v>
      </c>
    </row>
    <row r="284" spans="1:17" ht="21.75" customHeight="1">
      <c r="A284" s="10" t="s">
        <v>289</v>
      </c>
      <c r="B284" s="11">
        <v>1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22">
        <f t="shared" si="25"/>
        <v>1</v>
      </c>
    </row>
    <row r="285" spans="1:17" ht="21.75" customHeight="1">
      <c r="A285" s="10" t="s">
        <v>290</v>
      </c>
      <c r="B285" s="11"/>
      <c r="C285" s="11"/>
      <c r="D285" s="11"/>
      <c r="E285" s="11"/>
      <c r="F285" s="11"/>
      <c r="G285" s="11"/>
      <c r="H285" s="11"/>
      <c r="I285" s="11"/>
      <c r="J285" s="11">
        <v>8</v>
      </c>
      <c r="K285" s="11"/>
      <c r="L285" s="11"/>
      <c r="M285" s="11"/>
      <c r="N285" s="11"/>
      <c r="O285" s="11"/>
      <c r="P285" s="11"/>
      <c r="Q285" s="22">
        <f t="shared" si="25"/>
        <v>8</v>
      </c>
    </row>
    <row r="286" spans="1:17" ht="21.75" customHeight="1">
      <c r="A286" s="10" t="s">
        <v>291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22">
        <f t="shared" si="25"/>
        <v>0</v>
      </c>
    </row>
    <row r="287" spans="1:17" ht="21.75" customHeight="1">
      <c r="A287" s="10" t="s">
        <v>292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22">
        <f t="shared" si="25"/>
        <v>0</v>
      </c>
    </row>
    <row r="288" spans="1:17" ht="21.75" customHeight="1">
      <c r="A288" s="10" t="s">
        <v>293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22">
        <f t="shared" si="25"/>
        <v>0</v>
      </c>
    </row>
    <row r="289" spans="1:17" ht="21.75" customHeight="1">
      <c r="A289" s="10" t="s">
        <v>294</v>
      </c>
      <c r="B289" s="11">
        <v>1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22">
        <f t="shared" si="25"/>
        <v>1</v>
      </c>
    </row>
    <row r="290" spans="1:17" ht="21.75" customHeight="1">
      <c r="A290" s="10" t="s">
        <v>295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22">
        <f t="shared" si="25"/>
        <v>0</v>
      </c>
    </row>
    <row r="291" spans="1:17" ht="21.75" customHeight="1">
      <c r="A291" s="10" t="s">
        <v>296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22">
        <f t="shared" si="25"/>
        <v>0</v>
      </c>
    </row>
    <row r="292" spans="1:17" ht="21.75" customHeight="1">
      <c r="A292" s="10" t="s">
        <v>297</v>
      </c>
      <c r="B292" s="11">
        <v>2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>
        <v>1</v>
      </c>
      <c r="N292" s="11"/>
      <c r="O292" s="11"/>
      <c r="P292" s="11"/>
      <c r="Q292" s="22">
        <f t="shared" si="25"/>
        <v>3</v>
      </c>
    </row>
    <row r="293" spans="1:17" ht="21.75" customHeight="1">
      <c r="A293" s="10" t="s">
        <v>298</v>
      </c>
      <c r="B293" s="11">
        <v>3</v>
      </c>
      <c r="C293" s="11"/>
      <c r="D293" s="11">
        <v>1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22">
        <f t="shared" si="25"/>
        <v>4</v>
      </c>
    </row>
    <row r="294" spans="1:17" ht="21.75" customHeight="1">
      <c r="A294" s="10" t="s">
        <v>299</v>
      </c>
      <c r="B294" s="11"/>
      <c r="C294" s="11"/>
      <c r="D294" s="11">
        <v>1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22">
        <f t="shared" si="25"/>
        <v>1</v>
      </c>
    </row>
    <row r="295" spans="1:17" ht="21.75" customHeight="1">
      <c r="A295" s="10" t="s">
        <v>300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22">
        <f t="shared" si="25"/>
        <v>0</v>
      </c>
    </row>
    <row r="296" spans="1:17" ht="21.75" customHeight="1">
      <c r="A296" s="10" t="s">
        <v>301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22">
        <f t="shared" si="25"/>
        <v>0</v>
      </c>
    </row>
    <row r="297" spans="1:17" ht="21.75" customHeight="1">
      <c r="A297" s="10" t="s">
        <v>302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22">
        <f t="shared" si="25"/>
        <v>0</v>
      </c>
    </row>
    <row r="298" spans="1:17" ht="21.75" customHeight="1">
      <c r="A298" s="10" t="s">
        <v>303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22">
        <f t="shared" si="25"/>
        <v>0</v>
      </c>
    </row>
    <row r="299" spans="1:17" ht="21.75" customHeight="1">
      <c r="A299" s="10" t="s">
        <v>304</v>
      </c>
      <c r="B299" s="11">
        <v>1</v>
      </c>
      <c r="C299" s="11"/>
      <c r="D299" s="11">
        <v>3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22">
        <f t="shared" si="25"/>
        <v>4</v>
      </c>
    </row>
    <row r="300" spans="1:17" ht="21.75" customHeight="1">
      <c r="A300" s="10" t="s">
        <v>305</v>
      </c>
      <c r="B300" s="11"/>
      <c r="C300" s="11"/>
      <c r="D300" s="11"/>
      <c r="E300" s="11"/>
      <c r="F300" s="11"/>
      <c r="G300" s="11">
        <v>1</v>
      </c>
      <c r="H300" s="11"/>
      <c r="I300" s="11"/>
      <c r="J300" s="11"/>
      <c r="K300" s="11"/>
      <c r="L300" s="11"/>
      <c r="M300" s="11"/>
      <c r="N300" s="11">
        <v>1</v>
      </c>
      <c r="O300" s="11"/>
      <c r="P300" s="11"/>
      <c r="Q300" s="22">
        <f t="shared" si="25"/>
        <v>2</v>
      </c>
    </row>
    <row r="301" spans="1:17" ht="21.75" customHeight="1">
      <c r="A301" s="10" t="s">
        <v>306</v>
      </c>
      <c r="B301" s="11">
        <v>15</v>
      </c>
      <c r="C301" s="11">
        <v>1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22">
        <f t="shared" si="25"/>
        <v>16</v>
      </c>
    </row>
    <row r="302" spans="1:17" ht="21.75" customHeight="1">
      <c r="A302" s="10" t="s">
        <v>307</v>
      </c>
      <c r="B302" s="11">
        <v>5</v>
      </c>
      <c r="C302" s="11">
        <v>5</v>
      </c>
      <c r="D302" s="11">
        <v>1</v>
      </c>
      <c r="E302" s="11"/>
      <c r="F302" s="11"/>
      <c r="G302" s="11"/>
      <c r="H302" s="11"/>
      <c r="I302" s="11"/>
      <c r="J302" s="11"/>
      <c r="K302" s="11"/>
      <c r="L302" s="11"/>
      <c r="M302" s="11">
        <v>3</v>
      </c>
      <c r="N302" s="11"/>
      <c r="O302" s="11"/>
      <c r="P302" s="11"/>
      <c r="Q302" s="22">
        <f t="shared" si="25"/>
        <v>14</v>
      </c>
    </row>
    <row r="303" spans="1:17" ht="21.75" customHeight="1">
      <c r="A303" s="10" t="s">
        <v>308</v>
      </c>
      <c r="B303" s="11"/>
      <c r="C303" s="11"/>
      <c r="D303" s="11">
        <v>1</v>
      </c>
      <c r="E303" s="11">
        <v>1</v>
      </c>
      <c r="F303" s="11"/>
      <c r="G303" s="11">
        <v>2</v>
      </c>
      <c r="H303" s="11"/>
      <c r="I303" s="11"/>
      <c r="J303" s="11">
        <v>3</v>
      </c>
      <c r="K303" s="11"/>
      <c r="L303" s="11"/>
      <c r="M303" s="11"/>
      <c r="N303" s="11"/>
      <c r="O303" s="11">
        <v>4</v>
      </c>
      <c r="P303" s="11"/>
      <c r="Q303" s="22">
        <f t="shared" si="25"/>
        <v>11</v>
      </c>
    </row>
    <row r="304" spans="1:17" ht="21.75" customHeight="1">
      <c r="A304" s="10" t="s">
        <v>309</v>
      </c>
      <c r="B304" s="11"/>
      <c r="C304" s="11">
        <v>5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22">
        <f t="shared" si="25"/>
        <v>5</v>
      </c>
    </row>
    <row r="305" spans="1:17" ht="21.75" customHeight="1">
      <c r="A305" s="10" t="s">
        <v>310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22">
        <f t="shared" si="25"/>
        <v>0</v>
      </c>
    </row>
    <row r="306" spans="1:17" ht="21.75" customHeight="1">
      <c r="A306" s="10" t="s">
        <v>311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22">
        <f t="shared" si="25"/>
        <v>0</v>
      </c>
    </row>
    <row r="307" spans="1:17" ht="21.75" customHeight="1">
      <c r="A307" s="10" t="s">
        <v>312</v>
      </c>
      <c r="B307" s="11"/>
      <c r="C307" s="11"/>
      <c r="D307" s="11"/>
      <c r="E307" s="11"/>
      <c r="F307" s="11"/>
      <c r="G307" s="11"/>
      <c r="H307" s="11"/>
      <c r="I307" s="11"/>
      <c r="J307" s="11">
        <v>4</v>
      </c>
      <c r="K307" s="11"/>
      <c r="L307" s="11"/>
      <c r="M307" s="11"/>
      <c r="N307" s="11"/>
      <c r="O307" s="11"/>
      <c r="P307" s="11"/>
      <c r="Q307" s="22">
        <f t="shared" si="25"/>
        <v>4</v>
      </c>
    </row>
    <row r="308" spans="1:17" ht="21.75" customHeight="1">
      <c r="A308" s="10" t="s">
        <v>313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22">
        <f t="shared" si="25"/>
        <v>0</v>
      </c>
    </row>
    <row r="309" spans="1:17" ht="21.75" customHeight="1">
      <c r="A309" s="10" t="s">
        <v>314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22">
        <f t="shared" si="25"/>
        <v>0</v>
      </c>
    </row>
    <row r="310" spans="1:17" ht="21.75" customHeight="1">
      <c r="A310" s="10" t="s">
        <v>315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>
        <v>2</v>
      </c>
      <c r="N310" s="11"/>
      <c r="O310" s="11"/>
      <c r="P310" s="11"/>
      <c r="Q310" s="22">
        <f t="shared" si="25"/>
        <v>2</v>
      </c>
    </row>
    <row r="311" spans="1:17" ht="21.75" customHeight="1">
      <c r="A311" s="10" t="s">
        <v>316</v>
      </c>
      <c r="B311" s="11">
        <v>57</v>
      </c>
      <c r="C311" s="11">
        <v>37</v>
      </c>
      <c r="D311" s="11">
        <v>18</v>
      </c>
      <c r="E311" s="11"/>
      <c r="F311" s="11"/>
      <c r="G311" s="11"/>
      <c r="H311" s="11"/>
      <c r="I311" s="11"/>
      <c r="J311" s="11">
        <v>46</v>
      </c>
      <c r="K311" s="11"/>
      <c r="L311" s="11"/>
      <c r="M311" s="11"/>
      <c r="N311" s="11">
        <v>3</v>
      </c>
      <c r="O311" s="11"/>
      <c r="P311" s="11"/>
      <c r="Q311" s="22">
        <f t="shared" si="25"/>
        <v>161</v>
      </c>
    </row>
    <row r="312" spans="1:17" ht="21.75" customHeight="1">
      <c r="A312" s="10" t="s">
        <v>317</v>
      </c>
      <c r="B312" s="11">
        <v>4</v>
      </c>
      <c r="C312" s="11"/>
      <c r="D312" s="11"/>
      <c r="E312" s="11"/>
      <c r="F312" s="11"/>
      <c r="G312" s="11"/>
      <c r="H312" s="11"/>
      <c r="I312" s="11"/>
      <c r="J312" s="11">
        <v>1</v>
      </c>
      <c r="K312" s="11"/>
      <c r="L312" s="11"/>
      <c r="M312" s="11"/>
      <c r="N312" s="11"/>
      <c r="O312" s="11"/>
      <c r="P312" s="11"/>
      <c r="Q312" s="22">
        <f t="shared" si="25"/>
        <v>5</v>
      </c>
    </row>
    <row r="313" spans="1:17" ht="21.75" customHeight="1">
      <c r="A313" s="10" t="s">
        <v>318</v>
      </c>
      <c r="B313" s="11">
        <v>19</v>
      </c>
      <c r="C313" s="11"/>
      <c r="D313" s="11"/>
      <c r="E313" s="11"/>
      <c r="F313" s="11"/>
      <c r="G313" s="11"/>
      <c r="H313" s="11"/>
      <c r="I313" s="11"/>
      <c r="J313" s="11">
        <v>9</v>
      </c>
      <c r="K313" s="11"/>
      <c r="L313" s="11"/>
      <c r="M313" s="11"/>
      <c r="N313" s="11"/>
      <c r="O313" s="11"/>
      <c r="P313" s="11"/>
      <c r="Q313" s="22">
        <f t="shared" si="25"/>
        <v>28</v>
      </c>
    </row>
    <row r="314" spans="1:17" ht="21.75" customHeight="1">
      <c r="A314" s="10" t="s">
        <v>319</v>
      </c>
      <c r="B314" s="11">
        <v>11</v>
      </c>
      <c r="C314" s="11">
        <v>2</v>
      </c>
      <c r="D314" s="11"/>
      <c r="E314" s="11"/>
      <c r="F314" s="11"/>
      <c r="G314" s="11"/>
      <c r="H314" s="11"/>
      <c r="I314" s="11"/>
      <c r="J314" s="11">
        <v>69</v>
      </c>
      <c r="K314" s="11"/>
      <c r="L314" s="11"/>
      <c r="M314" s="11">
        <v>8</v>
      </c>
      <c r="N314" s="11">
        <v>4</v>
      </c>
      <c r="O314" s="11"/>
      <c r="P314" s="11"/>
      <c r="Q314" s="22">
        <f t="shared" si="25"/>
        <v>94</v>
      </c>
    </row>
    <row r="315" spans="1:17" ht="21.75" customHeight="1">
      <c r="A315" s="10" t="s">
        <v>320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22">
        <f t="shared" si="25"/>
        <v>0</v>
      </c>
    </row>
    <row r="316" spans="1:17" ht="21.75" customHeight="1">
      <c r="A316" s="10" t="s">
        <v>321</v>
      </c>
      <c r="B316" s="11">
        <v>2</v>
      </c>
      <c r="C316" s="11"/>
      <c r="D316" s="11"/>
      <c r="E316" s="11"/>
      <c r="F316" s="11"/>
      <c r="G316" s="11"/>
      <c r="H316" s="11"/>
      <c r="I316" s="11"/>
      <c r="J316" s="11">
        <v>33</v>
      </c>
      <c r="K316" s="11"/>
      <c r="L316" s="11">
        <v>1</v>
      </c>
      <c r="M316" s="11"/>
      <c r="N316" s="11"/>
      <c r="O316" s="11"/>
      <c r="P316" s="11"/>
      <c r="Q316" s="22">
        <f t="shared" si="25"/>
        <v>36</v>
      </c>
    </row>
    <row r="317" spans="1:17" ht="20.25" customHeight="1">
      <c r="A317" s="6" t="s">
        <v>322</v>
      </c>
      <c r="B317" s="11">
        <v>2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22">
        <f t="shared" si="25"/>
        <v>2</v>
      </c>
    </row>
    <row r="318" spans="1:17" ht="21.75" customHeight="1">
      <c r="A318" s="10" t="s">
        <v>323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22">
        <f t="shared" si="25"/>
        <v>0</v>
      </c>
    </row>
    <row r="319" spans="1:17" ht="21.75" customHeight="1">
      <c r="A319" s="10" t="s">
        <v>324</v>
      </c>
      <c r="B319" s="11">
        <v>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>
        <v>2</v>
      </c>
      <c r="N319" s="11"/>
      <c r="O319" s="11"/>
      <c r="P319" s="11"/>
      <c r="Q319" s="22">
        <f t="shared" si="25"/>
        <v>4</v>
      </c>
    </row>
    <row r="320" spans="1:17" ht="21.75" customHeight="1">
      <c r="A320" s="10" t="s">
        <v>325</v>
      </c>
      <c r="B320" s="11">
        <v>1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22">
        <f t="shared" ref="Q320:Q351" si="26">B320+C320+D320+E320+F320+G320+H320+I320+J320+K320+L320+M320+N320+O320+P320</f>
        <v>1</v>
      </c>
    </row>
    <row r="321" spans="1:18" ht="21.75" customHeight="1">
      <c r="A321" s="10" t="s">
        <v>326</v>
      </c>
      <c r="B321" s="11"/>
      <c r="C321" s="11"/>
      <c r="D321" s="11"/>
      <c r="E321" s="11">
        <v>1</v>
      </c>
      <c r="F321" s="11"/>
      <c r="G321" s="11"/>
      <c r="H321" s="11"/>
      <c r="I321" s="11"/>
      <c r="J321" s="11">
        <v>2</v>
      </c>
      <c r="K321" s="11"/>
      <c r="L321" s="11"/>
      <c r="M321" s="11"/>
      <c r="N321" s="11"/>
      <c r="O321" s="11"/>
      <c r="P321" s="11"/>
      <c r="Q321" s="22">
        <f t="shared" si="26"/>
        <v>3</v>
      </c>
    </row>
    <row r="322" spans="1:18" ht="21.75" customHeight="1">
      <c r="A322" s="10" t="s">
        <v>327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22">
        <f t="shared" si="26"/>
        <v>0</v>
      </c>
    </row>
    <row r="323" spans="1:18" ht="21.75" customHeight="1">
      <c r="A323" s="10" t="s">
        <v>328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22">
        <f t="shared" si="26"/>
        <v>0</v>
      </c>
    </row>
    <row r="324" spans="1:18" ht="21.75" customHeight="1">
      <c r="A324" s="6" t="s">
        <v>329</v>
      </c>
      <c r="B324" s="11">
        <v>2</v>
      </c>
      <c r="C324" s="11"/>
      <c r="D324" s="11">
        <v>1</v>
      </c>
      <c r="E324" s="11">
        <v>1</v>
      </c>
      <c r="F324" s="11"/>
      <c r="G324" s="11"/>
      <c r="H324" s="11"/>
      <c r="I324" s="11"/>
      <c r="J324" s="11">
        <v>5</v>
      </c>
      <c r="K324" s="11"/>
      <c r="L324" s="11"/>
      <c r="M324" s="11">
        <v>17</v>
      </c>
      <c r="N324" s="11">
        <v>1</v>
      </c>
      <c r="O324" s="11"/>
      <c r="P324" s="11"/>
      <c r="Q324" s="22">
        <f t="shared" si="26"/>
        <v>27</v>
      </c>
    </row>
    <row r="325" spans="1:18" ht="21.75" customHeight="1">
      <c r="A325" s="5" t="s">
        <v>330</v>
      </c>
      <c r="B325" s="11">
        <v>5</v>
      </c>
      <c r="C325" s="11"/>
      <c r="D325" s="11"/>
      <c r="E325" s="11"/>
      <c r="F325" s="11"/>
      <c r="G325" s="11"/>
      <c r="H325" s="11"/>
      <c r="I325" s="11"/>
      <c r="J325" s="11">
        <v>1</v>
      </c>
      <c r="K325" s="11"/>
      <c r="L325" s="11"/>
      <c r="M325" s="11"/>
      <c r="N325" s="11"/>
      <c r="O325" s="11"/>
      <c r="P325" s="11"/>
      <c r="Q325" s="22">
        <f t="shared" si="26"/>
        <v>6</v>
      </c>
    </row>
    <row r="326" spans="1:18" ht="21.75" customHeight="1">
      <c r="A326" s="6" t="s">
        <v>331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22">
        <f t="shared" si="26"/>
        <v>0</v>
      </c>
    </row>
    <row r="327" spans="1:18" s="4" customFormat="1" ht="21.75" customHeight="1">
      <c r="A327" s="6" t="s">
        <v>332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22">
        <f t="shared" si="26"/>
        <v>0</v>
      </c>
      <c r="R327" s="1"/>
    </row>
    <row r="328" spans="1:18" ht="18.75" customHeight="1">
      <c r="A328" s="6" t="s">
        <v>333</v>
      </c>
      <c r="B328" s="11">
        <v>4</v>
      </c>
      <c r="C328" s="11"/>
      <c r="D328" s="11">
        <v>2</v>
      </c>
      <c r="E328" s="11"/>
      <c r="F328" s="11"/>
      <c r="G328" s="11"/>
      <c r="H328" s="11"/>
      <c r="I328" s="11"/>
      <c r="J328" s="11"/>
      <c r="K328" s="11"/>
      <c r="L328" s="11">
        <v>1</v>
      </c>
      <c r="M328" s="11"/>
      <c r="N328" s="11">
        <v>1</v>
      </c>
      <c r="O328" s="11"/>
      <c r="P328" s="11"/>
      <c r="Q328" s="22">
        <f t="shared" si="26"/>
        <v>8</v>
      </c>
    </row>
    <row r="329" spans="1:18" ht="24" customHeight="1">
      <c r="A329" s="10" t="s">
        <v>334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22">
        <f t="shared" si="26"/>
        <v>0</v>
      </c>
    </row>
    <row r="330" spans="1:18" ht="21.75" customHeight="1">
      <c r="A330" s="10" t="s">
        <v>335</v>
      </c>
      <c r="B330" s="11"/>
      <c r="C330" s="11"/>
      <c r="D330" s="11"/>
      <c r="E330" s="11"/>
      <c r="F330" s="11"/>
      <c r="G330" s="11"/>
      <c r="H330" s="11"/>
      <c r="I330" s="11"/>
      <c r="J330" s="11">
        <v>2</v>
      </c>
      <c r="K330" s="11"/>
      <c r="L330" s="11"/>
      <c r="M330" s="11"/>
      <c r="N330" s="11"/>
      <c r="O330" s="11"/>
      <c r="P330" s="11"/>
      <c r="Q330" s="22">
        <f t="shared" si="26"/>
        <v>2</v>
      </c>
    </row>
    <row r="331" spans="1:18" ht="21.75" customHeight="1">
      <c r="A331" s="10" t="s">
        <v>336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22">
        <f t="shared" si="26"/>
        <v>0</v>
      </c>
    </row>
    <row r="332" spans="1:18" ht="21.75" customHeight="1">
      <c r="A332" s="5" t="s">
        <v>337</v>
      </c>
      <c r="B332" s="11"/>
      <c r="C332" s="11"/>
      <c r="D332" s="11"/>
      <c r="E332" s="11">
        <v>10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22">
        <f t="shared" si="26"/>
        <v>10</v>
      </c>
    </row>
    <row r="333" spans="1:18" ht="21.75" customHeight="1">
      <c r="A333" s="10" t="s">
        <v>338</v>
      </c>
      <c r="B333" s="11"/>
      <c r="C333" s="11"/>
      <c r="D333" s="11"/>
      <c r="E333" s="11"/>
      <c r="F333" s="11"/>
      <c r="G333" s="11">
        <v>1</v>
      </c>
      <c r="H333" s="11"/>
      <c r="I333" s="11"/>
      <c r="J333" s="11"/>
      <c r="K333" s="11"/>
      <c r="L333" s="11"/>
      <c r="M333" s="11">
        <v>1</v>
      </c>
      <c r="N333" s="11"/>
      <c r="O333" s="11"/>
      <c r="P333" s="11"/>
      <c r="Q333" s="22">
        <f t="shared" si="26"/>
        <v>2</v>
      </c>
    </row>
    <row r="334" spans="1:18" ht="21.75" customHeight="1">
      <c r="A334" s="10" t="s">
        <v>339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22">
        <f t="shared" si="26"/>
        <v>0</v>
      </c>
      <c r="R334" s="4"/>
    </row>
    <row r="335" spans="1:18" ht="21.75" customHeight="1">
      <c r="A335" s="10" t="s">
        <v>340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22">
        <f t="shared" si="26"/>
        <v>0</v>
      </c>
    </row>
    <row r="336" spans="1:18" ht="21.75" customHeight="1">
      <c r="A336" s="10" t="s">
        <v>341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22">
        <f t="shared" si="26"/>
        <v>0</v>
      </c>
    </row>
    <row r="337" spans="1:17" ht="21.75" customHeight="1">
      <c r="A337" s="10" t="s">
        <v>342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22">
        <f t="shared" si="26"/>
        <v>0</v>
      </c>
    </row>
    <row r="338" spans="1:17" ht="21.75" customHeight="1">
      <c r="A338" s="10" t="s">
        <v>343</v>
      </c>
      <c r="B338" s="11">
        <v>1</v>
      </c>
      <c r="C338" s="11"/>
      <c r="D338" s="11"/>
      <c r="E338" s="11"/>
      <c r="F338" s="11"/>
      <c r="G338" s="11">
        <v>1</v>
      </c>
      <c r="H338" s="11"/>
      <c r="I338" s="11"/>
      <c r="J338" s="11"/>
      <c r="K338" s="11"/>
      <c r="L338" s="11"/>
      <c r="M338" s="11"/>
      <c r="N338" s="11"/>
      <c r="O338" s="11"/>
      <c r="P338" s="11"/>
      <c r="Q338" s="22">
        <f t="shared" si="26"/>
        <v>2</v>
      </c>
    </row>
    <row r="339" spans="1:17" ht="21.75" customHeight="1">
      <c r="A339" s="10" t="s">
        <v>344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>
        <v>5</v>
      </c>
      <c r="N339" s="11">
        <v>3</v>
      </c>
      <c r="O339" s="11"/>
      <c r="P339" s="11"/>
      <c r="Q339" s="22">
        <f t="shared" si="26"/>
        <v>8</v>
      </c>
    </row>
    <row r="340" spans="1:17" ht="21.75" customHeight="1">
      <c r="A340" s="10" t="s">
        <v>345</v>
      </c>
      <c r="B340" s="11"/>
      <c r="C340" s="11">
        <v>1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22">
        <f t="shared" si="26"/>
        <v>1</v>
      </c>
    </row>
    <row r="341" spans="1:17" ht="21.75" customHeight="1">
      <c r="A341" s="10" t="s">
        <v>346</v>
      </c>
      <c r="B341" s="11">
        <v>10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22">
        <f t="shared" si="26"/>
        <v>10</v>
      </c>
    </row>
    <row r="342" spans="1:17" ht="21.75" customHeight="1">
      <c r="A342" s="10" t="s">
        <v>347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22">
        <f t="shared" si="26"/>
        <v>0</v>
      </c>
    </row>
    <row r="343" spans="1:17" ht="21.75" customHeight="1">
      <c r="A343" s="10" t="s">
        <v>348</v>
      </c>
      <c r="B343" s="11"/>
      <c r="C343" s="11"/>
      <c r="D343" s="11"/>
      <c r="E343" s="11"/>
      <c r="F343" s="11"/>
      <c r="G343" s="11"/>
      <c r="H343" s="11"/>
      <c r="I343" s="11"/>
      <c r="J343" s="11">
        <v>5</v>
      </c>
      <c r="K343" s="11"/>
      <c r="L343" s="11"/>
      <c r="M343" s="11"/>
      <c r="N343" s="11"/>
      <c r="O343" s="11"/>
      <c r="P343" s="11"/>
      <c r="Q343" s="22">
        <f t="shared" si="26"/>
        <v>5</v>
      </c>
    </row>
    <row r="344" spans="1:17" ht="21.75" customHeight="1">
      <c r="A344" s="10" t="s">
        <v>349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22">
        <f t="shared" si="26"/>
        <v>0</v>
      </c>
    </row>
    <row r="345" spans="1:17" ht="21.75" customHeight="1">
      <c r="A345" s="10" t="s">
        <v>350</v>
      </c>
      <c r="B345" s="11">
        <v>2</v>
      </c>
      <c r="C345" s="11">
        <v>1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>
        <v>1</v>
      </c>
      <c r="N345" s="11"/>
      <c r="O345" s="11"/>
      <c r="P345" s="11"/>
      <c r="Q345" s="22">
        <f t="shared" si="26"/>
        <v>4</v>
      </c>
    </row>
    <row r="346" spans="1:17" ht="21.75" customHeight="1">
      <c r="A346" s="10" t="s">
        <v>351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22">
        <f t="shared" si="26"/>
        <v>0</v>
      </c>
    </row>
    <row r="347" spans="1:17" ht="21.75" customHeight="1">
      <c r="A347" s="10" t="s">
        <v>352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22">
        <f t="shared" si="26"/>
        <v>0</v>
      </c>
    </row>
    <row r="348" spans="1:17" ht="21.75" customHeight="1">
      <c r="A348" s="10" t="s">
        <v>353</v>
      </c>
      <c r="B348" s="11">
        <v>2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22">
        <f t="shared" si="26"/>
        <v>2</v>
      </c>
    </row>
    <row r="349" spans="1:17" ht="21.75" customHeight="1">
      <c r="A349" s="10" t="s">
        <v>354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22">
        <f t="shared" si="26"/>
        <v>0</v>
      </c>
    </row>
    <row r="350" spans="1:17" ht="21.75" customHeight="1">
      <c r="A350" s="10" t="s">
        <v>165</v>
      </c>
      <c r="B350" s="11">
        <v>29</v>
      </c>
      <c r="C350" s="11"/>
      <c r="D350" s="11">
        <v>4</v>
      </c>
      <c r="E350" s="11"/>
      <c r="F350" s="11"/>
      <c r="G350" s="11"/>
      <c r="H350" s="11"/>
      <c r="I350" s="11"/>
      <c r="J350" s="11">
        <v>18</v>
      </c>
      <c r="K350" s="11"/>
      <c r="L350" s="11"/>
      <c r="M350" s="11">
        <v>5</v>
      </c>
      <c r="N350" s="11"/>
      <c r="O350" s="11"/>
      <c r="P350" s="11"/>
      <c r="Q350" s="21">
        <f t="shared" si="26"/>
        <v>56</v>
      </c>
    </row>
    <row r="351" spans="1:17" ht="24" customHeight="1" thickBot="1">
      <c r="A351" s="34" t="s">
        <v>20</v>
      </c>
      <c r="B351" s="35">
        <f>SUM(B200:B350)</f>
        <v>338</v>
      </c>
      <c r="C351" s="36">
        <f t="shared" ref="C351:M351" si="27">SUM(C200:C350)</f>
        <v>62</v>
      </c>
      <c r="D351" s="35">
        <f t="shared" si="27"/>
        <v>75</v>
      </c>
      <c r="E351" s="35">
        <f>SUM(E200:E350)</f>
        <v>21</v>
      </c>
      <c r="F351" s="35">
        <f>SUM(F200:F350)</f>
        <v>0</v>
      </c>
      <c r="G351" s="36">
        <f t="shared" si="27"/>
        <v>12</v>
      </c>
      <c r="H351" s="36">
        <f t="shared" si="27"/>
        <v>0</v>
      </c>
      <c r="I351" s="35">
        <f>SUM(I200:I350)</f>
        <v>0</v>
      </c>
      <c r="J351" s="36">
        <f>SUM(J200:J350)</f>
        <v>268</v>
      </c>
      <c r="K351" s="35">
        <f t="shared" si="27"/>
        <v>0</v>
      </c>
      <c r="L351" s="36">
        <f t="shared" si="27"/>
        <v>5</v>
      </c>
      <c r="M351" s="36">
        <f t="shared" si="27"/>
        <v>75</v>
      </c>
      <c r="N351" s="36">
        <f>SUM(N200:N350)</f>
        <v>17</v>
      </c>
      <c r="O351" s="35">
        <f>SUM(O200:O350)</f>
        <v>4</v>
      </c>
      <c r="P351" s="35">
        <f>SUM(P200:P350)</f>
        <v>0</v>
      </c>
      <c r="Q351" s="37">
        <f t="shared" si="26"/>
        <v>877</v>
      </c>
    </row>
    <row r="352" spans="1:17" ht="12.75" customHeight="1" thickTop="1"/>
    <row r="353" ht="22.5" customHeight="1"/>
    <row r="354" ht="21.75" customHeight="1"/>
    <row r="355" ht="21.75" customHeight="1"/>
    <row r="356" ht="21.75" customHeight="1"/>
    <row r="357" ht="21.75" customHeight="1"/>
  </sheetData>
  <sheetProtection selectLockedCells="1" selectUnlockedCells="1"/>
  <mergeCells count="11">
    <mergeCell ref="A199:Q199"/>
    <mergeCell ref="A6:Q6"/>
    <mergeCell ref="A157:Q157"/>
    <mergeCell ref="A161:Q161"/>
    <mergeCell ref="A178:Q178"/>
    <mergeCell ref="A190:Q190"/>
    <mergeCell ref="A1:Q1"/>
    <mergeCell ref="A2:Q2"/>
    <mergeCell ref="A3:Q3"/>
    <mergeCell ref="A4:Q4"/>
    <mergeCell ref="A5:Q5"/>
  </mergeCells>
  <phoneticPr fontId="3" type="noConversion"/>
  <pageMargins left="0.43307086614173229" right="0.31496062992125984" top="0.35433070866141736" bottom="0.43307086614173229" header="0.27559055118110237" footer="0.51181102362204722"/>
  <pageSetup paperSize="5" scale="68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COMPARAZ</dc:creator>
  <cp:lastModifiedBy>MODESTO PEREZ</cp:lastModifiedBy>
  <cp:lastPrinted>2019-08-08T17:05:38Z</cp:lastPrinted>
  <dcterms:created xsi:type="dcterms:W3CDTF">2015-01-05T15:34:55Z</dcterms:created>
  <dcterms:modified xsi:type="dcterms:W3CDTF">2019-08-08T17:48:29Z</dcterms:modified>
</cp:coreProperties>
</file>