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30" tabRatio="601"/>
  </bookViews>
  <sheets>
    <sheet name="Hoja1" sheetId="1" r:id="rId1"/>
    <sheet name="Hoja2" sheetId="2" r:id="rId2"/>
  </sheets>
  <definedNames>
    <definedName name="_xlnm.Print_Titles" localSheetId="0">Hoja1!$1:$7</definedName>
  </definedNames>
  <calcPr calcId="144525" fullCalcOnLoad="1"/>
</workbook>
</file>

<file path=xl/calcChain.xml><?xml version="1.0" encoding="utf-8"?>
<calcChain xmlns="http://schemas.openxmlformats.org/spreadsheetml/2006/main">
  <c r="J54" i="1" l="1"/>
  <c r="C8" i="1"/>
  <c r="Q8" i="1" s="1"/>
  <c r="Q9" i="1"/>
  <c r="B8" i="1"/>
  <c r="J350" i="1"/>
  <c r="J11" i="2" s="1"/>
  <c r="J197" i="1"/>
  <c r="J188" i="1"/>
  <c r="J176" i="1"/>
  <c r="J159" i="1"/>
  <c r="J10" i="2" s="1"/>
  <c r="J143" i="1"/>
  <c r="J136" i="1"/>
  <c r="J131" i="1"/>
  <c r="J120" i="1"/>
  <c r="J113" i="1"/>
  <c r="J109" i="1"/>
  <c r="J99" i="1"/>
  <c r="J92" i="1"/>
  <c r="J58" i="1"/>
  <c r="J40" i="1"/>
  <c r="J30" i="1"/>
  <c r="J20" i="1"/>
  <c r="J12" i="1"/>
  <c r="J155" i="1"/>
  <c r="J9" i="2" s="1"/>
  <c r="J8" i="1"/>
  <c r="I350" i="1"/>
  <c r="H350" i="1"/>
  <c r="H11" i="2" s="1"/>
  <c r="Q193" i="1"/>
  <c r="N176" i="1"/>
  <c r="B176" i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B12" i="2"/>
  <c r="Q12" i="2" s="1"/>
  <c r="Q296" i="1"/>
  <c r="F350" i="1"/>
  <c r="F11" i="2" s="1"/>
  <c r="I176" i="1"/>
  <c r="I188" i="1"/>
  <c r="Q209" i="1"/>
  <c r="Q279" i="1"/>
  <c r="B99" i="1"/>
  <c r="C99" i="1"/>
  <c r="D99" i="1"/>
  <c r="E99" i="1"/>
  <c r="F99" i="1"/>
  <c r="G99" i="1"/>
  <c r="Q99" i="1" s="1"/>
  <c r="H99" i="1"/>
  <c r="I99" i="1"/>
  <c r="K99" i="1"/>
  <c r="L99" i="1"/>
  <c r="M99" i="1"/>
  <c r="N99" i="1"/>
  <c r="O99" i="1"/>
  <c r="P99" i="1"/>
  <c r="B12" i="1"/>
  <c r="Q12" i="1" s="1"/>
  <c r="C12" i="1"/>
  <c r="D12" i="1"/>
  <c r="E12" i="1"/>
  <c r="F12" i="1"/>
  <c r="G12" i="1"/>
  <c r="H12" i="1"/>
  <c r="I12" i="1"/>
  <c r="K12" i="1"/>
  <c r="L12" i="1"/>
  <c r="M12" i="1"/>
  <c r="N12" i="1"/>
  <c r="O12" i="1"/>
  <c r="P12" i="1"/>
  <c r="I143" i="1"/>
  <c r="H143" i="1"/>
  <c r="G143" i="1"/>
  <c r="F143" i="1"/>
  <c r="E143" i="1"/>
  <c r="D143" i="1"/>
  <c r="C143" i="1"/>
  <c r="B143" i="1"/>
  <c r="Q143" i="1" s="1"/>
  <c r="L143" i="1"/>
  <c r="K143" i="1"/>
  <c r="P143" i="1"/>
  <c r="O143" i="1"/>
  <c r="N143" i="1"/>
  <c r="M143" i="1"/>
  <c r="Q313" i="1"/>
  <c r="Q288" i="1"/>
  <c r="B92" i="1"/>
  <c r="Q92" i="1" s="1"/>
  <c r="P58" i="1"/>
  <c r="O58" i="1"/>
  <c r="N58" i="1"/>
  <c r="M58" i="1"/>
  <c r="L58" i="1"/>
  <c r="K58" i="1"/>
  <c r="I58" i="1"/>
  <c r="H58" i="1"/>
  <c r="G58" i="1"/>
  <c r="F58" i="1"/>
  <c r="E58" i="1"/>
  <c r="D58" i="1"/>
  <c r="C58" i="1"/>
  <c r="B58" i="1"/>
  <c r="Q58" i="1" s="1"/>
  <c r="P40" i="1"/>
  <c r="O40" i="1"/>
  <c r="N40" i="1"/>
  <c r="M40" i="1"/>
  <c r="L40" i="1"/>
  <c r="K40" i="1"/>
  <c r="I40" i="1"/>
  <c r="H40" i="1"/>
  <c r="G40" i="1"/>
  <c r="F40" i="1"/>
  <c r="E40" i="1"/>
  <c r="D40" i="1"/>
  <c r="C40" i="1"/>
  <c r="B40" i="1"/>
  <c r="P30" i="1"/>
  <c r="O30" i="1"/>
  <c r="N30" i="1"/>
  <c r="M30" i="1"/>
  <c r="L30" i="1"/>
  <c r="K30" i="1"/>
  <c r="I30" i="1"/>
  <c r="H30" i="1"/>
  <c r="G30" i="1"/>
  <c r="F30" i="1"/>
  <c r="E30" i="1"/>
  <c r="D30" i="1"/>
  <c r="C30" i="1"/>
  <c r="B30" i="1"/>
  <c r="P20" i="1"/>
  <c r="O20" i="1"/>
  <c r="N20" i="1"/>
  <c r="M20" i="1"/>
  <c r="L20" i="1"/>
  <c r="K20" i="1"/>
  <c r="I20" i="1"/>
  <c r="H20" i="1"/>
  <c r="G20" i="1"/>
  <c r="F20" i="1"/>
  <c r="E20" i="1"/>
  <c r="D20" i="1"/>
  <c r="C20" i="1"/>
  <c r="B20" i="1"/>
  <c r="Q154" i="1"/>
  <c r="Q153" i="1"/>
  <c r="Q152" i="1"/>
  <c r="Q151" i="1"/>
  <c r="Q150" i="1"/>
  <c r="Q149" i="1"/>
  <c r="Q148" i="1"/>
  <c r="Q147" i="1"/>
  <c r="Q146" i="1"/>
  <c r="Q145" i="1"/>
  <c r="Q144" i="1"/>
  <c r="Q142" i="1"/>
  <c r="Q141" i="1"/>
  <c r="Q140" i="1"/>
  <c r="Q139" i="1"/>
  <c r="Q138" i="1"/>
  <c r="Q137" i="1"/>
  <c r="Q135" i="1"/>
  <c r="Q134" i="1"/>
  <c r="Q133" i="1"/>
  <c r="Q132" i="1"/>
  <c r="Q130" i="1"/>
  <c r="Q129" i="1"/>
  <c r="Q128" i="1"/>
  <c r="Q127" i="1"/>
  <c r="Q126" i="1"/>
  <c r="Q125" i="1"/>
  <c r="Q124" i="1"/>
  <c r="Q123" i="1"/>
  <c r="Q122" i="1"/>
  <c r="Q121" i="1"/>
  <c r="Q119" i="1"/>
  <c r="Q118" i="1"/>
  <c r="Q117" i="1"/>
  <c r="Q116" i="1"/>
  <c r="Q115" i="1"/>
  <c r="Q114" i="1"/>
  <c r="Q112" i="1"/>
  <c r="Q111" i="1"/>
  <c r="Q110" i="1"/>
  <c r="Q108" i="1"/>
  <c r="Q107" i="1"/>
  <c r="Q106" i="1"/>
  <c r="Q105" i="1"/>
  <c r="Q104" i="1"/>
  <c r="Q103" i="1"/>
  <c r="Q102" i="1"/>
  <c r="Q101" i="1"/>
  <c r="Q100" i="1"/>
  <c r="Q98" i="1"/>
  <c r="Q97" i="1"/>
  <c r="Q96" i="1"/>
  <c r="Q95" i="1"/>
  <c r="Q94" i="1"/>
  <c r="Q93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7" i="1"/>
  <c r="Q56" i="1"/>
  <c r="Q55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39" i="1"/>
  <c r="Q38" i="1"/>
  <c r="Q37" i="1"/>
  <c r="Q36" i="1"/>
  <c r="Q35" i="1"/>
  <c r="Q34" i="1"/>
  <c r="Q33" i="1"/>
  <c r="Q32" i="1"/>
  <c r="Q31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1" i="1"/>
  <c r="Q1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5" i="1"/>
  <c r="Q294" i="1"/>
  <c r="Q293" i="1"/>
  <c r="Q292" i="1"/>
  <c r="Q291" i="1"/>
  <c r="Q290" i="1"/>
  <c r="Q289" i="1"/>
  <c r="Q287" i="1"/>
  <c r="Q286" i="1"/>
  <c r="Q285" i="1"/>
  <c r="Q284" i="1"/>
  <c r="Q283" i="1"/>
  <c r="Q282" i="1"/>
  <c r="Q281" i="1"/>
  <c r="Q280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8" i="1"/>
  <c r="Q207" i="1"/>
  <c r="Q206" i="1"/>
  <c r="Q205" i="1"/>
  <c r="Q204" i="1"/>
  <c r="Q203" i="1"/>
  <c r="Q202" i="1"/>
  <c r="Q201" i="1"/>
  <c r="Q200" i="1"/>
  <c r="Q199" i="1"/>
  <c r="Q196" i="1"/>
  <c r="Q195" i="1"/>
  <c r="Q194" i="1"/>
  <c r="Q192" i="1"/>
  <c r="Q191" i="1"/>
  <c r="Q190" i="1"/>
  <c r="Q187" i="1"/>
  <c r="Q186" i="1"/>
  <c r="Q185" i="1"/>
  <c r="Q184" i="1"/>
  <c r="Q183" i="1"/>
  <c r="Q182" i="1"/>
  <c r="Q181" i="1"/>
  <c r="Q180" i="1"/>
  <c r="Q179" i="1"/>
  <c r="Q178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58" i="1"/>
  <c r="Q157" i="1"/>
  <c r="E350" i="1"/>
  <c r="E11" i="2" s="1"/>
  <c r="E197" i="1"/>
  <c r="E188" i="1"/>
  <c r="E176" i="1"/>
  <c r="E159" i="1"/>
  <c r="E10" i="2"/>
  <c r="E136" i="1"/>
  <c r="E131" i="1"/>
  <c r="E120" i="1"/>
  <c r="E113" i="1"/>
  <c r="E109" i="1"/>
  <c r="E92" i="1"/>
  <c r="E54" i="1"/>
  <c r="E8" i="1"/>
  <c r="P350" i="1"/>
  <c r="P11" i="2" s="1"/>
  <c r="O350" i="1"/>
  <c r="O11" i="2"/>
  <c r="N350" i="1"/>
  <c r="N11" i="2" s="1"/>
  <c r="P197" i="1"/>
  <c r="O197" i="1"/>
  <c r="N197" i="1"/>
  <c r="P188" i="1"/>
  <c r="O188" i="1"/>
  <c r="N188" i="1"/>
  <c r="P176" i="1"/>
  <c r="O176" i="1"/>
  <c r="P159" i="1"/>
  <c r="P10" i="2"/>
  <c r="O159" i="1"/>
  <c r="O10" i="2" s="1"/>
  <c r="N159" i="1"/>
  <c r="N10" i="2"/>
  <c r="P136" i="1"/>
  <c r="O136" i="1"/>
  <c r="N136" i="1"/>
  <c r="P131" i="1"/>
  <c r="O131" i="1"/>
  <c r="N131" i="1"/>
  <c r="P120" i="1"/>
  <c r="O120" i="1"/>
  <c r="N120" i="1"/>
  <c r="P113" i="1"/>
  <c r="O113" i="1"/>
  <c r="N113" i="1"/>
  <c r="P109" i="1"/>
  <c r="O109" i="1"/>
  <c r="N109" i="1"/>
  <c r="P92" i="1"/>
  <c r="O92" i="1"/>
  <c r="N92" i="1"/>
  <c r="P54" i="1"/>
  <c r="O54" i="1"/>
  <c r="N54" i="1"/>
  <c r="P8" i="1"/>
  <c r="P155" i="1" s="1"/>
  <c r="P9" i="2" s="1"/>
  <c r="O8" i="1"/>
  <c r="O155" i="1"/>
  <c r="O9" i="2" s="1"/>
  <c r="N8" i="1"/>
  <c r="N155" i="1" s="1"/>
  <c r="N9" i="2" s="1"/>
  <c r="M120" i="1"/>
  <c r="L120" i="1"/>
  <c r="K120" i="1"/>
  <c r="I120" i="1"/>
  <c r="H120" i="1"/>
  <c r="G120" i="1"/>
  <c r="F120" i="1"/>
  <c r="D120" i="1"/>
  <c r="C120" i="1"/>
  <c r="Q120" i="1"/>
  <c r="B120" i="1"/>
  <c r="M92" i="1"/>
  <c r="L92" i="1"/>
  <c r="K92" i="1"/>
  <c r="I92" i="1"/>
  <c r="H92" i="1"/>
  <c r="G92" i="1"/>
  <c r="F92" i="1"/>
  <c r="D92" i="1"/>
  <c r="C92" i="1"/>
  <c r="D8" i="1"/>
  <c r="F8" i="1"/>
  <c r="G8" i="1"/>
  <c r="G155" i="1" s="1"/>
  <c r="G9" i="2" s="1"/>
  <c r="H8" i="1"/>
  <c r="I8" i="1"/>
  <c r="I155" i="1" s="1"/>
  <c r="I9" i="2" s="1"/>
  <c r="K8" i="1"/>
  <c r="K155" i="1" s="1"/>
  <c r="K9" i="2" s="1"/>
  <c r="L8" i="1"/>
  <c r="M8" i="1"/>
  <c r="B54" i="1"/>
  <c r="Q54" i="1" s="1"/>
  <c r="C54" i="1"/>
  <c r="C155" i="1" s="1"/>
  <c r="C9" i="2" s="1"/>
  <c r="D54" i="1"/>
  <c r="D155" i="1" s="1"/>
  <c r="D9" i="2" s="1"/>
  <c r="F54" i="1"/>
  <c r="F155" i="1" s="1"/>
  <c r="F9" i="2" s="1"/>
  <c r="G54" i="1"/>
  <c r="H54" i="1"/>
  <c r="I54" i="1"/>
  <c r="K54" i="1"/>
  <c r="L54" i="1"/>
  <c r="M54" i="1"/>
  <c r="B109" i="1"/>
  <c r="C109" i="1"/>
  <c r="D109" i="1"/>
  <c r="F109" i="1"/>
  <c r="G109" i="1"/>
  <c r="H109" i="1"/>
  <c r="Q109" i="1" s="1"/>
  <c r="I109" i="1"/>
  <c r="K109" i="1"/>
  <c r="L109" i="1"/>
  <c r="M109" i="1"/>
  <c r="M155" i="1" s="1"/>
  <c r="M9" i="2" s="1"/>
  <c r="B113" i="1"/>
  <c r="Q113" i="1" s="1"/>
  <c r="C113" i="1"/>
  <c r="D113" i="1"/>
  <c r="F113" i="1"/>
  <c r="G113" i="1"/>
  <c r="H113" i="1"/>
  <c r="I113" i="1"/>
  <c r="K113" i="1"/>
  <c r="L113" i="1"/>
  <c r="M113" i="1"/>
  <c r="B131" i="1"/>
  <c r="Q131" i="1" s="1"/>
  <c r="C131" i="1"/>
  <c r="D131" i="1"/>
  <c r="F131" i="1"/>
  <c r="G131" i="1"/>
  <c r="H131" i="1"/>
  <c r="I131" i="1"/>
  <c r="K131" i="1"/>
  <c r="L131" i="1"/>
  <c r="L155" i="1" s="1"/>
  <c r="L9" i="2" s="1"/>
  <c r="M131" i="1"/>
  <c r="B136" i="1"/>
  <c r="C136" i="1"/>
  <c r="D136" i="1"/>
  <c r="F136" i="1"/>
  <c r="G136" i="1"/>
  <c r="H136" i="1"/>
  <c r="Q136" i="1" s="1"/>
  <c r="I136" i="1"/>
  <c r="K136" i="1"/>
  <c r="L136" i="1"/>
  <c r="M136" i="1"/>
  <c r="B159" i="1"/>
  <c r="B10" i="2" s="1"/>
  <c r="C159" i="1"/>
  <c r="Q159" i="1" s="1"/>
  <c r="D159" i="1"/>
  <c r="D10" i="2"/>
  <c r="F159" i="1"/>
  <c r="F10" i="2" s="1"/>
  <c r="G159" i="1"/>
  <c r="G10" i="2"/>
  <c r="H159" i="1"/>
  <c r="H10" i="2" s="1"/>
  <c r="I159" i="1"/>
  <c r="I10" i="2"/>
  <c r="K159" i="1"/>
  <c r="K10" i="2" s="1"/>
  <c r="L159" i="1"/>
  <c r="L10" i="2"/>
  <c r="M159" i="1"/>
  <c r="M10" i="2" s="1"/>
  <c r="C176" i="1"/>
  <c r="D176" i="1"/>
  <c r="Q176" i="1" s="1"/>
  <c r="F176" i="1"/>
  <c r="G176" i="1"/>
  <c r="H176" i="1"/>
  <c r="K176" i="1"/>
  <c r="L176" i="1"/>
  <c r="M176" i="1"/>
  <c r="B188" i="1"/>
  <c r="Q188" i="1" s="1"/>
  <c r="C188" i="1"/>
  <c r="D188" i="1"/>
  <c r="F188" i="1"/>
  <c r="G188" i="1"/>
  <c r="H188" i="1"/>
  <c r="K188" i="1"/>
  <c r="L188" i="1"/>
  <c r="M188" i="1"/>
  <c r="B197" i="1"/>
  <c r="Q197" i="1" s="1"/>
  <c r="C197" i="1"/>
  <c r="D197" i="1"/>
  <c r="F197" i="1"/>
  <c r="G197" i="1"/>
  <c r="H197" i="1"/>
  <c r="I197" i="1"/>
  <c r="K197" i="1"/>
  <c r="L197" i="1"/>
  <c r="M197" i="1"/>
  <c r="B350" i="1"/>
  <c r="B11" i="2"/>
  <c r="C350" i="1"/>
  <c r="C11" i="2" s="1"/>
  <c r="Q11" i="2" s="1"/>
  <c r="D350" i="1"/>
  <c r="D11" i="2"/>
  <c r="G350" i="1"/>
  <c r="G11" i="2" s="1"/>
  <c r="K350" i="1"/>
  <c r="K11" i="2"/>
  <c r="L350" i="1"/>
  <c r="L11" i="2" s="1"/>
  <c r="M350" i="1"/>
  <c r="M11" i="2"/>
  <c r="I11" i="2"/>
  <c r="Q40" i="1"/>
  <c r="Q30" i="1"/>
  <c r="E155" i="1"/>
  <c r="E9" i="2" s="1"/>
  <c r="B155" i="1"/>
  <c r="Q350" i="1"/>
  <c r="B9" i="2"/>
  <c r="Q20" i="1" l="1"/>
  <c r="H155" i="1"/>
  <c r="H9" i="2" s="1"/>
  <c r="Q9" i="2" s="1"/>
  <c r="C10" i="2"/>
  <c r="Q10" i="2" s="1"/>
  <c r="Q155" i="1" l="1"/>
</calcChain>
</file>

<file path=xl/sharedStrings.xml><?xml version="1.0" encoding="utf-8"?>
<sst xmlns="http://schemas.openxmlformats.org/spreadsheetml/2006/main" count="393" uniqueCount="363">
  <si>
    <t>Ministerio de Desarrollo Social</t>
  </si>
  <si>
    <t>Direccion de Servicios de Protección Social</t>
  </si>
  <si>
    <t>Departamento de Centro de Orientación y Atención Integral (COAI)</t>
  </si>
  <si>
    <t>Estadisticas Nacionales</t>
  </si>
  <si>
    <t>TOTAL</t>
  </si>
  <si>
    <t>Abandono:</t>
  </si>
  <si>
    <t>Adultos/as Mayores Abandonados/as</t>
  </si>
  <si>
    <t>Niños/as y/o Adolescentes Abandonados/as</t>
  </si>
  <si>
    <t>Adicciones:</t>
  </si>
  <si>
    <t>Alcoholismo</t>
  </si>
  <si>
    <t>Otras Drogas</t>
  </si>
  <si>
    <t>Goma y pega caucho</t>
  </si>
  <si>
    <t xml:space="preserve">Cocaína </t>
  </si>
  <si>
    <t>Marihuana</t>
  </si>
  <si>
    <t>Delito Contra la Libertad e Integridad Sexual</t>
  </si>
  <si>
    <t>Abuso sexual / Violación</t>
  </si>
  <si>
    <t>Acoso Sexual ( asociado a el área de trabajo )</t>
  </si>
  <si>
    <t>Corrupción de Niños/as y Adolescentes</t>
  </si>
  <si>
    <t>Estupro</t>
  </si>
  <si>
    <t>Explotación Laboral</t>
  </si>
  <si>
    <t>Explotación Sexual Comercial</t>
  </si>
  <si>
    <t>Incesto</t>
  </si>
  <si>
    <t>Actos libidinosos</t>
  </si>
  <si>
    <t>Laboral</t>
  </si>
  <si>
    <t>Desempleo</t>
  </si>
  <si>
    <t>Otros: (especifique)</t>
  </si>
  <si>
    <t>Proceso de pago de indemnización</t>
  </si>
  <si>
    <t>Menor en Riesgo Social:</t>
  </si>
  <si>
    <t xml:space="preserve">No asiste a la escuela </t>
  </si>
  <si>
    <t>Deserción Escolar</t>
  </si>
  <si>
    <t>Mendicidad infantil (niños/as y adolescentes)</t>
  </si>
  <si>
    <t>Deambular a deshoras</t>
  </si>
  <si>
    <t>Se dedica a la vagancia</t>
  </si>
  <si>
    <t>Consumo de bebidas alcohólicas y otro tipo de drogas</t>
  </si>
  <si>
    <t>Evasión del hogar (abandono del domicilio de sus padres o  guardadores)</t>
  </si>
  <si>
    <t>Se emplea en ocupaciones peligrosas, perjudiciales a la salud, lo moral o contrario a buenas costumbres)</t>
  </si>
  <si>
    <t>Frecuentan trato con mal vivientes o viven  en casas destinadas al vicio</t>
  </si>
  <si>
    <t>Se sustraen de la autoridad de sus padres</t>
  </si>
  <si>
    <t>Padres sin medios lícitos de vida(delincuentes, alcohólicos, drogadictos,vagos y enfermos mentales)</t>
  </si>
  <si>
    <t>Toque de queda</t>
  </si>
  <si>
    <t>Menor en la calle ( tiene y vive con su familia, trabaja en la calle por limitaciones económicas y sociales)</t>
  </si>
  <si>
    <t>Menor de la calle (vive en la calle, con poco o ningún contacto familiar)</t>
  </si>
  <si>
    <t>Medidas de Protección: (violencia doméstica)</t>
  </si>
  <si>
    <t>Boletas de Protección</t>
  </si>
  <si>
    <t>Orden de Alejamiento</t>
  </si>
  <si>
    <t>Desalojo</t>
  </si>
  <si>
    <t>Colocación Familiar (Adultos Mayores)</t>
  </si>
  <si>
    <t>Colocación Familiar (Niños/as y Adolescentes)</t>
  </si>
  <si>
    <t>Colocación en instituciones (Adultos y Mayores)</t>
  </si>
  <si>
    <t>Colocación en instituciones(Niños/as y Adolescentes)</t>
  </si>
  <si>
    <t>Malos Tratos a Adultos/as Mayores</t>
  </si>
  <si>
    <t>Divorcio</t>
  </si>
  <si>
    <t xml:space="preserve">Emancipación </t>
  </si>
  <si>
    <t>Filiación (reconocimiento-dar el apellido)</t>
  </si>
  <si>
    <t>Guarda y Crianza</t>
  </si>
  <si>
    <t>Adopción</t>
  </si>
  <si>
    <t>Impugnación de Paternidad</t>
  </si>
  <si>
    <t>Legalización Unión de Hecho</t>
  </si>
  <si>
    <t>Negligencia hacia el/la Adulto/a Mayor</t>
  </si>
  <si>
    <t>Negligencia hacia el/la Niño/a y Adolescente</t>
  </si>
  <si>
    <t>Pensión Alimenticia</t>
  </si>
  <si>
    <t>Régimen Matrimonial (División de Bienes)</t>
  </si>
  <si>
    <t>Reglamentación de Visitas</t>
  </si>
  <si>
    <t>Separación de Hecho</t>
  </si>
  <si>
    <t xml:space="preserve">Tutela </t>
  </si>
  <si>
    <t>Menor Embarazada</t>
  </si>
  <si>
    <t>Maternidad Irresponsable</t>
  </si>
  <si>
    <t>Paternidad Irresponsable</t>
  </si>
  <si>
    <t>Sucesión de Bienes</t>
  </si>
  <si>
    <t>Problemas Interpersonales:</t>
  </si>
  <si>
    <t>Problemas con Pareja</t>
  </si>
  <si>
    <t>Problemas con Amigos/as</t>
  </si>
  <si>
    <t>Problemas con Vecinos</t>
  </si>
  <si>
    <t>Problemas con Familiares</t>
  </si>
  <si>
    <t>Problemas entre Padres e Hijos</t>
  </si>
  <si>
    <t>Problemas de Conducta:</t>
  </si>
  <si>
    <t>Desobediencia</t>
  </si>
  <si>
    <t>Hiperactividad</t>
  </si>
  <si>
    <t>Rebeldía</t>
  </si>
  <si>
    <t xml:space="preserve">Conducta irregular </t>
  </si>
  <si>
    <t>Ceder a la presión de grupo negativa</t>
  </si>
  <si>
    <t>Profilaxis  Social</t>
  </si>
  <si>
    <t>Riña callejera</t>
  </si>
  <si>
    <t>Otros problemas de conducta</t>
  </si>
  <si>
    <t>Problemas de Pareja:</t>
  </si>
  <si>
    <t>Comunicación Disfuncional</t>
  </si>
  <si>
    <t xml:space="preserve">Infidelidad </t>
  </si>
  <si>
    <t>Problemas Educativos:</t>
  </si>
  <si>
    <t>Fracaso Escolar</t>
  </si>
  <si>
    <t xml:space="preserve">Alternativa Escolar </t>
  </si>
  <si>
    <t>Bajo Rendimiento Académico</t>
  </si>
  <si>
    <t>Salud Mental: (especifique)</t>
  </si>
  <si>
    <t xml:space="preserve">Trastorno de la personalidad </t>
  </si>
  <si>
    <t>Trastorno psiquiátrico</t>
  </si>
  <si>
    <t xml:space="preserve">Ansiedad </t>
  </si>
  <si>
    <t>Esquizofrenia</t>
  </si>
  <si>
    <t xml:space="preserve">Depresión </t>
  </si>
  <si>
    <t xml:space="preserve">Ideación Suicida </t>
  </si>
  <si>
    <t>Intento Autolítico</t>
  </si>
  <si>
    <t>Retardo Mental</t>
  </si>
  <si>
    <t>Miedos y Temores irracionales</t>
  </si>
  <si>
    <t>Violencia Doméstica</t>
  </si>
  <si>
    <t>Violencia Emocional</t>
  </si>
  <si>
    <t>Violencia Física</t>
  </si>
  <si>
    <t>Violencia Patrimonial</t>
  </si>
  <si>
    <t>Violencia Sexual</t>
  </si>
  <si>
    <t>Otras Situaciones Identificadas:</t>
  </si>
  <si>
    <t>Delincuencia Juvenil</t>
  </si>
  <si>
    <t>Discapacidad</t>
  </si>
  <si>
    <t>Problemas de Salud Física</t>
  </si>
  <si>
    <t>Problemas de Viviendas</t>
  </si>
  <si>
    <t>Problemas Económicos</t>
  </si>
  <si>
    <t xml:space="preserve">Tenencia de Tierras / Conflictos Territoriales </t>
  </si>
  <si>
    <t>Otros (especifique): cualquier otro problema o situación no enunciado arriba</t>
  </si>
  <si>
    <t xml:space="preserve">Apoyo para gastos funerales </t>
  </si>
  <si>
    <t>Orientación Familiar</t>
  </si>
  <si>
    <t>Atención adulto Mayor</t>
  </si>
  <si>
    <t>Situaciones atendidas en giras móviles</t>
  </si>
  <si>
    <t>Familias en pobreza extremas</t>
  </si>
  <si>
    <t>SITUACIONES ATENDIDAS/PROVINCIAS,REGIÓN Y COMARCA POR GENÉRO</t>
  </si>
  <si>
    <t>Femenino</t>
  </si>
  <si>
    <t>Masculino</t>
  </si>
  <si>
    <t xml:space="preserve">TOTAL </t>
  </si>
  <si>
    <t>SITUACIONES ATENDIDAS/PROVINCIAS,REGIÓN Y COMARCA POR EDADES</t>
  </si>
  <si>
    <t xml:space="preserve">Menores de  1 año </t>
  </si>
  <si>
    <t>Entre 1-5 años</t>
  </si>
  <si>
    <t>Entre 6-11 años</t>
  </si>
  <si>
    <t>Entre 12-14 años</t>
  </si>
  <si>
    <t>Entre 15-17 años</t>
  </si>
  <si>
    <t>Entre 18 -24 años</t>
  </si>
  <si>
    <t>Entre 25-29 años</t>
  </si>
  <si>
    <t xml:space="preserve">Entre 30-39 años </t>
  </si>
  <si>
    <t>Entre 40-49 años</t>
  </si>
  <si>
    <t>Entre 50-54 años</t>
  </si>
  <si>
    <t>Entre 55-59 años</t>
  </si>
  <si>
    <t>Entre 60-69 años</t>
  </si>
  <si>
    <t>SITUACIONES ATENDIDAS/PROVINCIAS,REGIÓN Y COMARCA POR ESCOLARIDAD</t>
  </si>
  <si>
    <t>Primaria completa</t>
  </si>
  <si>
    <t>Primaria incompleta</t>
  </si>
  <si>
    <t>Secundaria completa</t>
  </si>
  <si>
    <t>Secundaria incompleta</t>
  </si>
  <si>
    <t>Vocacional completa</t>
  </si>
  <si>
    <t>Vocacional incompleta</t>
  </si>
  <si>
    <t>Universidad completa</t>
  </si>
  <si>
    <t>Universidad incompleta</t>
  </si>
  <si>
    <t>Tecnico</t>
  </si>
  <si>
    <t xml:space="preserve">Iletrado/a </t>
  </si>
  <si>
    <t>SITUACIONES ATENDIDAS/ PROCINCIAS,REGIÓN Y COMARCA POR ESTADO CIVIL</t>
  </si>
  <si>
    <t>Soltero/a</t>
  </si>
  <si>
    <t>Casado/a</t>
  </si>
  <si>
    <t>Unido/a</t>
  </si>
  <si>
    <t>Separado/a de matrimonio</t>
  </si>
  <si>
    <t>Separado/a de unión</t>
  </si>
  <si>
    <t>Divorciado/a</t>
  </si>
  <si>
    <t>Viudo/a</t>
  </si>
  <si>
    <t>LUGARES DE REMISIONES  ATENDIDAS/PROVINCIA, REGIÓN Y COMARCA</t>
  </si>
  <si>
    <t xml:space="preserve">Aldeas Infantiles S O S </t>
  </si>
  <si>
    <t>Albergues</t>
  </si>
  <si>
    <t>ANCEC</t>
  </si>
  <si>
    <t>Alcohólicos Anónimos</t>
  </si>
  <si>
    <t>Agencia Delegada de la Fiscal de Chepo</t>
  </si>
  <si>
    <t>AMPYME</t>
  </si>
  <si>
    <t>Banco Hipotecario</t>
  </si>
  <si>
    <t>Asesoría Legal</t>
  </si>
  <si>
    <t>Casa Hogares</t>
  </si>
  <si>
    <t>Caja del Seguro Social</t>
  </si>
  <si>
    <t>Cedulacion</t>
  </si>
  <si>
    <t>CEJUVI</t>
  </si>
  <si>
    <t>CEFODEA (MIDES)</t>
  </si>
  <si>
    <t>CENACYT</t>
  </si>
  <si>
    <t>CETIPAT</t>
  </si>
  <si>
    <t>Centro de Salud Altos de San Francisco</t>
  </si>
  <si>
    <t>Centro de Salud</t>
  </si>
  <si>
    <t>Centro de Salud de la Arena</t>
  </si>
  <si>
    <t>Centro de Recepción de Denuncia DIJ</t>
  </si>
  <si>
    <t>Referencia a Esc. Vocacional Chapala</t>
  </si>
  <si>
    <t xml:space="preserve">Centro de Mediación </t>
  </si>
  <si>
    <t>Centro de Alberque Trisker</t>
  </si>
  <si>
    <t>Ciudad del Niño</t>
  </si>
  <si>
    <t>Clínica Psicológica de la Universidad de Panamá</t>
  </si>
  <si>
    <t>Clínica Psicológica de la USMA</t>
  </si>
  <si>
    <t>Clínica de Psicología y Terapia Familiar (USMA)</t>
  </si>
  <si>
    <t>Consultorios Legales</t>
  </si>
  <si>
    <t>Consultorio Jurídico</t>
  </si>
  <si>
    <t>Coordinacion de Giras Móviles</t>
  </si>
  <si>
    <t>COIF</t>
  </si>
  <si>
    <t>Charlas con jovenes de alto riesgo</t>
  </si>
  <si>
    <t>CRI</t>
  </si>
  <si>
    <t>Cruz Blanca Panameña</t>
  </si>
  <si>
    <t>Cruz Roja Panameña</t>
  </si>
  <si>
    <t>Despacho de la Primera Dama</t>
  </si>
  <si>
    <t>Despacho del Ministro del MIDES</t>
  </si>
  <si>
    <t>Defensoria del Pueblo</t>
  </si>
  <si>
    <t>Dirección de Investigación Judicial ( DIJ)</t>
  </si>
  <si>
    <t>Defensoria de Oficio</t>
  </si>
  <si>
    <t>Diferentes Entidades Privadas</t>
  </si>
  <si>
    <t>Embajada</t>
  </si>
  <si>
    <t xml:space="preserve">Escuela Vocacional de Chapala </t>
  </si>
  <si>
    <t>FAMI Empresas</t>
  </si>
  <si>
    <t xml:space="preserve">Fiscalía Auxiliar </t>
  </si>
  <si>
    <t>Fiscalía de Familia</t>
  </si>
  <si>
    <t>Fiscalía de Adolescentes</t>
  </si>
  <si>
    <t>Fiscalía en Turno</t>
  </si>
  <si>
    <t>Fundación Piero Rafael Martínez De La Hoz</t>
  </si>
  <si>
    <t xml:space="preserve">Fundación Pro Integración </t>
  </si>
  <si>
    <t>FUNDALCOM</t>
  </si>
  <si>
    <t>Gestion de Auto Ayuda</t>
  </si>
  <si>
    <t xml:space="preserve">Gobernación </t>
  </si>
  <si>
    <t>Grupo de AUTO AYUDA ( O.N.G)</t>
  </si>
  <si>
    <t>IFARHU</t>
  </si>
  <si>
    <t>IPHE</t>
  </si>
  <si>
    <t>IMA</t>
  </si>
  <si>
    <t>INSAM</t>
  </si>
  <si>
    <t>INAMU</t>
  </si>
  <si>
    <t>INADHE</t>
  </si>
  <si>
    <t xml:space="preserve">Junta Comunal </t>
  </si>
  <si>
    <t xml:space="preserve">Juzgado de Niñez y Adolescencia </t>
  </si>
  <si>
    <t>Juzgado de Circuito Civil</t>
  </si>
  <si>
    <t>Juzgado Municipal de Familia</t>
  </si>
  <si>
    <t xml:space="preserve">Juzgado Municipal </t>
  </si>
  <si>
    <t>La Medalla Milagrosa</t>
  </si>
  <si>
    <t xml:space="preserve">Lotería Nacional de Beneficencia </t>
  </si>
  <si>
    <t xml:space="preserve">MIDES de Chepo </t>
  </si>
  <si>
    <t>MIDES de Bocas del Toro</t>
  </si>
  <si>
    <t>MIDES de Panamá</t>
  </si>
  <si>
    <t>MIDES de San Miguelito</t>
  </si>
  <si>
    <t>MIDES de Darién</t>
  </si>
  <si>
    <t>MIDES de Chiriquí</t>
  </si>
  <si>
    <t>MIDES de Veraguas</t>
  </si>
  <si>
    <t>MIDES de Los Santos</t>
  </si>
  <si>
    <t>MIDES de Arraiján</t>
  </si>
  <si>
    <t xml:space="preserve">MIDES de Colón </t>
  </si>
  <si>
    <t>MIDES de La Chorrera</t>
  </si>
  <si>
    <t>Ministerio Público</t>
  </si>
  <si>
    <t>Ministerio de Salud   (MINSA)</t>
  </si>
  <si>
    <t>Mediación Comunitaria</t>
  </si>
  <si>
    <t>Nutre Hogar</t>
  </si>
  <si>
    <t>Notaria</t>
  </si>
  <si>
    <t>Ofrece un Hogar</t>
  </si>
  <si>
    <t>Orientacion Legal</t>
  </si>
  <si>
    <t>Órgano Judicial</t>
  </si>
  <si>
    <t>OTAS</t>
  </si>
  <si>
    <t>ONG</t>
  </si>
  <si>
    <t>ODSS</t>
  </si>
  <si>
    <t>Ministerio de  La Presidencia</t>
  </si>
  <si>
    <t>Padrino Empresario (Programa del MIDES)</t>
  </si>
  <si>
    <t>Programa de Ayuda Nacional (PAN)</t>
  </si>
  <si>
    <t>Programa de Cadena Humanitaria</t>
  </si>
  <si>
    <t>Pan Deporte</t>
  </si>
  <si>
    <t xml:space="preserve">Policía de Niñez y Adolescencia </t>
  </si>
  <si>
    <t>Policía Nacional</t>
  </si>
  <si>
    <t>Pro Integración</t>
  </si>
  <si>
    <t>Programa 120/65 ( Programa del MIDES)</t>
  </si>
  <si>
    <t>Recepcion de denuncias</t>
  </si>
  <si>
    <t>REMAR</t>
  </si>
  <si>
    <t>Registro Público</t>
  </si>
  <si>
    <t>Registro Civil</t>
  </si>
  <si>
    <t>R.O.P.</t>
  </si>
  <si>
    <t>SAMPASA</t>
  </si>
  <si>
    <t>SENNIAF</t>
  </si>
  <si>
    <t>Secretaría General del MIDES</t>
  </si>
  <si>
    <t>SENADIS</t>
  </si>
  <si>
    <t>SENAPAN</t>
  </si>
  <si>
    <t>SINAPROC</t>
  </si>
  <si>
    <t xml:space="preserve">Transporte Panamä </t>
  </si>
  <si>
    <t>Terapia Familiar</t>
  </si>
  <si>
    <t>Teen Challenge</t>
  </si>
  <si>
    <t>Tribunal Electoral</t>
  </si>
  <si>
    <t>Universidad Nacional</t>
  </si>
  <si>
    <t>USMA</t>
  </si>
  <si>
    <t>Visitas Domiciliarias</t>
  </si>
  <si>
    <t>ULPAS</t>
  </si>
  <si>
    <t>UDELAS</t>
  </si>
  <si>
    <t>Programa Ángel Guardián (MIDES)</t>
  </si>
  <si>
    <t>Alcaldías</t>
  </si>
  <si>
    <t>COAI SEDE</t>
  </si>
  <si>
    <t xml:space="preserve">Casos resueltos dentro del COAI </t>
  </si>
  <si>
    <t>Otras Instancias del MIDES</t>
  </si>
  <si>
    <t>Corregidurías</t>
  </si>
  <si>
    <t xml:space="preserve">Hospitales </t>
  </si>
  <si>
    <t>Juzgado Familia</t>
  </si>
  <si>
    <t>MIDES de Coclé</t>
  </si>
  <si>
    <t xml:space="preserve">MIDES de Comarca Guna Yala </t>
  </si>
  <si>
    <t>Ministerio de Educación (MEDUCA)</t>
  </si>
  <si>
    <t>Ministerio de Trabajo (MITRADEL)</t>
  </si>
  <si>
    <t>Ministerio de Vivienda (MIVIOT)</t>
  </si>
  <si>
    <t>Municipios</t>
  </si>
  <si>
    <t>Orientación de Gerontología</t>
  </si>
  <si>
    <t>Orientación (T.S.) COAI</t>
  </si>
  <si>
    <t>Policlínicas</t>
  </si>
  <si>
    <t>Presidencia de la Republica</t>
  </si>
  <si>
    <t>Programa de Red de Oportunidades (MIDES)</t>
  </si>
  <si>
    <t>PRONAT</t>
  </si>
  <si>
    <t>Entre 70-79 años</t>
  </si>
  <si>
    <t>Entre 80-89 años</t>
  </si>
  <si>
    <t>90 años y más…</t>
  </si>
  <si>
    <t>Falta atención/Concentración</t>
  </si>
  <si>
    <t>Apoyo para compra de medicamentos</t>
  </si>
  <si>
    <t>Tecnología</t>
  </si>
  <si>
    <t>Juegos de Azar</t>
  </si>
  <si>
    <t>Solicitud de cupo para Instituciones (Adultos Mayores)</t>
  </si>
  <si>
    <t>Solicitud de cupo para Instituciones (Niños/as y Adolescentes)</t>
  </si>
  <si>
    <t xml:space="preserve">Otros (especifique): </t>
  </si>
  <si>
    <t>Bulling</t>
  </si>
  <si>
    <t>Otros (especifique)</t>
  </si>
  <si>
    <t>Procesos Migratorios</t>
  </si>
  <si>
    <t>Apoyo para laboratorios</t>
  </si>
  <si>
    <t>Solicitud de alimentos</t>
  </si>
  <si>
    <t>Solicitud de útiles escolares</t>
  </si>
  <si>
    <t>Solicitud de Uniformes</t>
  </si>
  <si>
    <t>Prestaciones laborales</t>
  </si>
  <si>
    <t xml:space="preserve">Explotación laboral de Niños y Adolescentes </t>
  </si>
  <si>
    <t>Despidos</t>
  </si>
  <si>
    <t>Panamá</t>
  </si>
  <si>
    <t>San Miguelito</t>
  </si>
  <si>
    <t>Chepo</t>
  </si>
  <si>
    <t>Arraijan</t>
  </si>
  <si>
    <t>Chorrera</t>
  </si>
  <si>
    <t>Bocas del Toro</t>
  </si>
  <si>
    <t>Coclé</t>
  </si>
  <si>
    <t>Colón</t>
  </si>
  <si>
    <t>Chiriquí</t>
  </si>
  <si>
    <t>Darién</t>
  </si>
  <si>
    <t>Herrera</t>
  </si>
  <si>
    <t>Los Santos</t>
  </si>
  <si>
    <t>Veraguas</t>
  </si>
  <si>
    <t>Guna Yala</t>
  </si>
  <si>
    <t>Ngobe Buglé</t>
  </si>
  <si>
    <t>Gabinete Psicopedagogico</t>
  </si>
  <si>
    <t>MIDES - Alfabetizacion</t>
  </si>
  <si>
    <t>Orientación Psicología</t>
  </si>
  <si>
    <t>Hogar para Adultos Mayores</t>
  </si>
  <si>
    <t>Fundaciónes</t>
  </si>
  <si>
    <t>Pornografía Infantil</t>
  </si>
  <si>
    <t>Persona adolescente trabajadora</t>
  </si>
  <si>
    <t>Acoso Sexual</t>
  </si>
  <si>
    <t>Maltrato Infantil (hacia el/la Niño/a y Adolescente)</t>
  </si>
  <si>
    <t>Tenencias de Tierras/Conflictos territoriales</t>
  </si>
  <si>
    <t>Lanzamientos</t>
  </si>
  <si>
    <t>Desahucios</t>
  </si>
  <si>
    <t>Procesos penales</t>
  </si>
  <si>
    <t>Procesos Civiles</t>
  </si>
  <si>
    <t>Procesos Administrativos</t>
  </si>
  <si>
    <t>Procesos de Familias y Procesos Penales</t>
  </si>
  <si>
    <t>MIDES de Comarca Ngäbe Buglé</t>
  </si>
  <si>
    <t>TOTALES</t>
  </si>
  <si>
    <t>SITUACIONES ATENDIDAS</t>
  </si>
  <si>
    <t>USUARIOS</t>
  </si>
  <si>
    <t>REMISIONES</t>
  </si>
  <si>
    <t>Centro de Adolescentes</t>
  </si>
  <si>
    <t>Linea 311</t>
  </si>
  <si>
    <t>CAIPI</t>
  </si>
  <si>
    <t>MIDES de Herrera</t>
  </si>
  <si>
    <t>Fiscalia de Atención Primaria</t>
  </si>
  <si>
    <t>Institución de atención / pacientes psiquiátrico</t>
  </si>
  <si>
    <t xml:space="preserve">Fiscalía de Circuito </t>
  </si>
  <si>
    <t>Migración</t>
  </si>
  <si>
    <t>VISITAS DOMICILIARIAS</t>
  </si>
  <si>
    <t>Abandono de hogar por uno de los padres</t>
  </si>
  <si>
    <t>AÑO 2019</t>
  </si>
  <si>
    <t>Provincia o Regional: LOS 15 COAI A NIVEL NACIONAL                                                                                       Mes:  JULIO</t>
  </si>
  <si>
    <t>Provincia o Regional: 15 COAI A NIVEL NACIONAL                                           Mes de: JULIO 2019</t>
  </si>
  <si>
    <t>SITUACIONES ATENDIDAS/PROVINCIA, REGIÓN Y COMARCA                          PRINCIPALES PROBLEMAS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</si>
</sst>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[$-C0A]General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charset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9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11"/>
      <color indexed="5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1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5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8" fillId="0" borderId="0"/>
    <xf numFmtId="180" fontId="28" fillId="0" borderId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29" fillId="0" borderId="0"/>
    <xf numFmtId="0" fontId="23" fillId="0" borderId="0"/>
    <xf numFmtId="0" fontId="23" fillId="4" borderId="4" applyNumberFormat="0" applyAlignment="0" applyProtection="0"/>
    <xf numFmtId="0" fontId="12" fillId="5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</cellStyleXfs>
  <cellXfs count="61">
    <xf numFmtId="0" fontId="0" fillId="0" borderId="0" xfId="0"/>
    <xf numFmtId="0" fontId="18" fillId="0" borderId="0" xfId="30" applyFont="1" applyFill="1"/>
    <xf numFmtId="0" fontId="18" fillId="0" borderId="9" xfId="34" applyFont="1" applyFill="1" applyBorder="1" applyAlignment="1">
      <alignment horizontal="left" vertical="center" wrapText="1"/>
    </xf>
    <xf numFmtId="0" fontId="18" fillId="0" borderId="9" xfId="34" applyFont="1" applyFill="1" applyBorder="1" applyAlignment="1">
      <alignment vertical="center" wrapText="1"/>
    </xf>
    <xf numFmtId="0" fontId="18" fillId="0" borderId="10" xfId="34" applyFont="1" applyFill="1" applyBorder="1" applyAlignment="1">
      <alignment horizontal="left" vertical="center" wrapText="1"/>
    </xf>
    <xf numFmtId="0" fontId="18" fillId="0" borderId="0" xfId="30" applyFont="1" applyFill="1" applyAlignment="1">
      <alignment horizontal="left" vertical="center"/>
    </xf>
    <xf numFmtId="0" fontId="18" fillId="0" borderId="9" xfId="34" applyFont="1" applyFill="1" applyBorder="1" applyAlignment="1">
      <alignment horizontal="left" vertical="center"/>
    </xf>
    <xf numFmtId="0" fontId="18" fillId="0" borderId="9" xfId="34" applyFont="1" applyFill="1" applyBorder="1" applyAlignment="1">
      <alignment vertical="center"/>
    </xf>
    <xf numFmtId="0" fontId="18" fillId="0" borderId="0" xfId="30" applyFont="1" applyFill="1" applyAlignment="1">
      <alignment vertical="center"/>
    </xf>
    <xf numFmtId="0" fontId="19" fillId="0" borderId="0" xfId="30" applyFont="1" applyFill="1"/>
    <xf numFmtId="0" fontId="19" fillId="0" borderId="0" xfId="30" applyFont="1" applyProtection="1">
      <protection locked="0" hidden="1"/>
    </xf>
    <xf numFmtId="0" fontId="18" fillId="0" borderId="0" xfId="30" applyFont="1" applyProtection="1">
      <protection locked="0" hidden="1"/>
    </xf>
    <xf numFmtId="0" fontId="21" fillId="16" borderId="11" xfId="34" applyFont="1" applyFill="1" applyBorder="1" applyAlignment="1" applyProtection="1">
      <alignment horizontal="center" vertical="center"/>
      <protection locked="0" hidden="1"/>
    </xf>
    <xf numFmtId="0" fontId="26" fillId="16" borderId="11" xfId="34" applyFont="1" applyFill="1" applyBorder="1" applyAlignment="1" applyProtection="1">
      <alignment horizontal="center" vertical="center"/>
      <protection hidden="1"/>
    </xf>
    <xf numFmtId="0" fontId="26" fillId="17" borderId="11" xfId="34" applyFont="1" applyFill="1" applyBorder="1" applyAlignment="1" applyProtection="1">
      <alignment horizontal="center" vertical="center"/>
      <protection hidden="1"/>
    </xf>
    <xf numFmtId="0" fontId="18" fillId="5" borderId="0" xfId="30" applyFont="1" applyFill="1" applyProtection="1">
      <protection locked="0" hidden="1"/>
    </xf>
    <xf numFmtId="0" fontId="21" fillId="16" borderId="11" xfId="34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8" fillId="0" borderId="0" xfId="30" applyFont="1" applyFill="1" applyAlignment="1">
      <alignment wrapText="1"/>
    </xf>
    <xf numFmtId="0" fontId="27" fillId="16" borderId="11" xfId="30" applyFont="1" applyFill="1" applyBorder="1" applyAlignment="1" applyProtection="1">
      <alignment horizontal="center" vertical="center"/>
      <protection hidden="1"/>
    </xf>
    <xf numFmtId="0" fontId="18" fillId="0" borderId="0" xfId="30" applyFont="1" applyFill="1" applyAlignment="1">
      <alignment horizontal="center" vertical="center"/>
    </xf>
    <xf numFmtId="0" fontId="18" fillId="0" borderId="11" xfId="30" applyFont="1" applyFill="1" applyBorder="1" applyAlignment="1">
      <alignment horizontal="center" vertical="center"/>
    </xf>
    <xf numFmtId="0" fontId="19" fillId="18" borderId="9" xfId="34" applyFont="1" applyFill="1" applyBorder="1" applyAlignment="1">
      <alignment horizontal="center" vertical="center" wrapText="1"/>
    </xf>
    <xf numFmtId="0" fontId="20" fillId="18" borderId="9" xfId="34" applyFont="1" applyFill="1" applyBorder="1" applyAlignment="1">
      <alignment horizontal="center" vertical="center" textRotation="90" wrapText="1"/>
    </xf>
    <xf numFmtId="0" fontId="21" fillId="18" borderId="9" xfId="34" applyFont="1" applyFill="1" applyBorder="1" applyAlignment="1">
      <alignment horizontal="center" vertical="center" textRotation="90" wrapText="1"/>
    </xf>
    <xf numFmtId="0" fontId="20" fillId="18" borderId="9" xfId="30" applyFont="1" applyFill="1" applyBorder="1" applyAlignment="1">
      <alignment horizontal="center" textRotation="90"/>
    </xf>
    <xf numFmtId="0" fontId="19" fillId="18" borderId="9" xfId="34" applyFont="1" applyFill="1" applyBorder="1" applyAlignment="1">
      <alignment horizontal="center" vertical="center"/>
    </xf>
    <xf numFmtId="0" fontId="19" fillId="18" borderId="12" xfId="34" applyFont="1" applyFill="1" applyBorder="1" applyAlignment="1">
      <alignment horizontal="center" vertical="center"/>
    </xf>
    <xf numFmtId="0" fontId="19" fillId="18" borderId="13" xfId="34" applyFont="1" applyFill="1" applyBorder="1" applyAlignment="1">
      <alignment horizontal="center" vertical="center"/>
    </xf>
    <xf numFmtId="0" fontId="19" fillId="18" borderId="14" xfId="34" applyFont="1" applyFill="1" applyBorder="1" applyAlignment="1">
      <alignment horizontal="center" vertical="center"/>
    </xf>
    <xf numFmtId="0" fontId="19" fillId="18" borderId="9" xfId="34" applyFont="1" applyFill="1" applyBorder="1" applyAlignment="1">
      <alignment horizontal="left" vertical="center" wrapText="1"/>
    </xf>
    <xf numFmtId="0" fontId="19" fillId="18" borderId="15" xfId="34" applyFont="1" applyFill="1" applyBorder="1" applyAlignment="1">
      <alignment horizontal="center" vertical="center"/>
    </xf>
    <xf numFmtId="0" fontId="19" fillId="18" borderId="9" xfId="34" applyFont="1" applyFill="1" applyBorder="1" applyAlignment="1">
      <alignment vertical="center" wrapText="1"/>
    </xf>
    <xf numFmtId="0" fontId="19" fillId="18" borderId="16" xfId="34" applyFont="1" applyFill="1" applyBorder="1" applyAlignment="1">
      <alignment horizontal="center" vertical="center"/>
    </xf>
    <xf numFmtId="0" fontId="21" fillId="18" borderId="9" xfId="34" applyFont="1" applyFill="1" applyBorder="1" applyAlignment="1">
      <alignment vertical="center" wrapText="1"/>
    </xf>
    <xf numFmtId="0" fontId="21" fillId="18" borderId="9" xfId="34" applyFont="1" applyFill="1" applyBorder="1" applyAlignment="1">
      <alignment horizontal="left" vertical="center" wrapText="1"/>
    </xf>
    <xf numFmtId="0" fontId="24" fillId="18" borderId="9" xfId="34" applyFont="1" applyFill="1" applyBorder="1" applyAlignment="1">
      <alignment vertical="center" wrapText="1"/>
    </xf>
    <xf numFmtId="0" fontId="19" fillId="18" borderId="13" xfId="34" applyFont="1" applyFill="1" applyBorder="1" applyAlignment="1">
      <alignment horizontal="center" vertical="center" wrapText="1"/>
    </xf>
    <xf numFmtId="0" fontId="19" fillId="18" borderId="17" xfId="34" applyFont="1" applyFill="1" applyBorder="1" applyAlignment="1">
      <alignment horizontal="center" vertical="center"/>
    </xf>
    <xf numFmtId="0" fontId="19" fillId="18" borderId="18" xfId="34" applyFont="1" applyFill="1" applyBorder="1" applyAlignment="1">
      <alignment horizontal="center" vertical="center"/>
    </xf>
    <xf numFmtId="0" fontId="19" fillId="18" borderId="19" xfId="34" applyFont="1" applyFill="1" applyBorder="1" applyAlignment="1">
      <alignment horizontal="center" vertical="center"/>
    </xf>
    <xf numFmtId="0" fontId="19" fillId="18" borderId="20" xfId="34" applyFont="1" applyFill="1" applyBorder="1" applyAlignment="1">
      <alignment horizontal="center" vertical="center"/>
    </xf>
    <xf numFmtId="0" fontId="22" fillId="18" borderId="20" xfId="30" applyFont="1" applyFill="1" applyBorder="1" applyAlignment="1">
      <alignment horizontal="center" vertical="center"/>
    </xf>
    <xf numFmtId="0" fontId="19" fillId="18" borderId="20" xfId="30" applyFont="1" applyFill="1" applyBorder="1" applyAlignment="1">
      <alignment horizontal="center" vertical="center"/>
    </xf>
    <xf numFmtId="0" fontId="18" fillId="0" borderId="16" xfId="34" applyFont="1" applyFill="1" applyBorder="1" applyAlignment="1">
      <alignment horizontal="center" vertical="center"/>
    </xf>
    <xf numFmtId="0" fontId="18" fillId="18" borderId="21" xfId="34" applyFont="1" applyFill="1" applyBorder="1" applyAlignment="1">
      <alignment horizontal="center" vertical="center" wrapText="1"/>
    </xf>
    <xf numFmtId="0" fontId="19" fillId="0" borderId="0" xfId="30" applyFont="1" applyFill="1" applyBorder="1" applyAlignment="1">
      <alignment horizontal="center" vertical="center"/>
    </xf>
    <xf numFmtId="0" fontId="19" fillId="18" borderId="21" xfId="34" applyFont="1" applyFill="1" applyBorder="1" applyAlignment="1">
      <alignment horizontal="center" vertical="center" wrapText="1"/>
    </xf>
    <xf numFmtId="49" fontId="19" fillId="0" borderId="22" xfId="30" applyNumberFormat="1" applyFont="1" applyFill="1" applyBorder="1" applyAlignment="1">
      <alignment horizontal="left" vertical="center"/>
    </xf>
    <xf numFmtId="0" fontId="26" fillId="16" borderId="9" xfId="34" applyFont="1" applyFill="1" applyBorder="1" applyAlignment="1" applyProtection="1">
      <alignment horizontal="center" vertical="center" textRotation="90" wrapText="1"/>
      <protection locked="0" hidden="1"/>
    </xf>
    <xf numFmtId="0" fontId="26" fillId="16" borderId="15" xfId="34" applyFont="1" applyFill="1" applyBorder="1" applyAlignment="1" applyProtection="1">
      <alignment horizontal="center" vertical="center" textRotation="90" wrapText="1"/>
      <protection locked="0" hidden="1"/>
    </xf>
    <xf numFmtId="0" fontId="25" fillId="16" borderId="9" xfId="34" applyFont="1" applyFill="1" applyBorder="1" applyAlignment="1" applyProtection="1">
      <alignment horizontal="center" vertical="center" textRotation="90" wrapText="1"/>
      <protection locked="0" hidden="1"/>
    </xf>
    <xf numFmtId="0" fontId="25" fillId="16" borderId="15" xfId="34" applyFont="1" applyFill="1" applyBorder="1" applyAlignment="1" applyProtection="1">
      <alignment horizontal="center" vertical="center" textRotation="90" wrapText="1"/>
      <protection locked="0" hidden="1"/>
    </xf>
    <xf numFmtId="0" fontId="25" fillId="16" borderId="9" xfId="30" applyFont="1" applyFill="1" applyBorder="1" applyAlignment="1" applyProtection="1">
      <alignment horizontal="center" vertical="center" textRotation="90"/>
      <protection locked="0" hidden="1"/>
    </xf>
    <xf numFmtId="0" fontId="25" fillId="16" borderId="15" xfId="30" applyFont="1" applyFill="1" applyBorder="1" applyAlignment="1" applyProtection="1">
      <alignment horizontal="center" vertical="center" textRotation="90"/>
      <protection locked="0" hidden="1"/>
    </xf>
    <xf numFmtId="0" fontId="21" fillId="16" borderId="9" xfId="34" applyFont="1" applyFill="1" applyBorder="1" applyAlignment="1" applyProtection="1">
      <alignment horizontal="center" vertical="center" wrapText="1"/>
      <protection locked="0" hidden="1"/>
    </xf>
    <xf numFmtId="0" fontId="21" fillId="16" borderId="15" xfId="34" applyFont="1" applyFill="1" applyBorder="1" applyAlignment="1" applyProtection="1">
      <alignment horizontal="center" vertical="center" wrapText="1"/>
      <protection locked="0" hidden="1"/>
    </xf>
    <xf numFmtId="0" fontId="21" fillId="0" borderId="0" xfId="30" applyFont="1" applyBorder="1" applyAlignment="1" applyProtection="1">
      <alignment horizontal="center" vertical="center"/>
      <protection locked="0" hidden="1"/>
    </xf>
    <xf numFmtId="49" fontId="21" fillId="0" borderId="22" xfId="30" applyNumberFormat="1" applyFont="1" applyBorder="1" applyAlignment="1" applyProtection="1">
      <alignment horizontal="left" vertical="center"/>
      <protection locked="0" hidden="1"/>
    </xf>
    <xf numFmtId="0" fontId="18" fillId="0" borderId="11" xfId="34" applyFont="1" applyFill="1" applyBorder="1" applyAlignment="1">
      <alignment horizontal="center" vertic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Excel Built-in Normal" xfId="30"/>
    <cellStyle name="Excel Built-in Normal 2" xfId="31"/>
    <cellStyle name="Incorrecto" xfId="32" builtinId="27" customBuiltin="1"/>
    <cellStyle name="Neutral" xfId="33" builtinId="28" customBuiltin="1"/>
    <cellStyle name="Normal" xfId="0" builtinId="0"/>
    <cellStyle name="Normal 2" xfId="34"/>
    <cellStyle name="Normal 2 2" xfId="35"/>
    <cellStyle name="Normal 3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9525</xdr:rowOff>
    </xdr:from>
    <xdr:to>
      <xdr:col>0</xdr:col>
      <xdr:colOff>2152650</xdr:colOff>
      <xdr:row>3</xdr:row>
      <xdr:rowOff>85725</xdr:rowOff>
    </xdr:to>
    <xdr:pic>
      <xdr:nvPicPr>
        <xdr:cNvPr id="161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19075"/>
          <a:ext cx="2066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1400175</xdr:colOff>
      <xdr:row>2</xdr:row>
      <xdr:rowOff>19050</xdr:rowOff>
    </xdr:to>
    <xdr:pic>
      <xdr:nvPicPr>
        <xdr:cNvPr id="255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333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8" sqref="N18"/>
    </sheetView>
  </sheetViews>
  <sheetFormatPr baseColWidth="10" defaultColWidth="7.28515625" defaultRowHeight="44.25" customHeight="1"/>
  <cols>
    <col min="1" max="1" width="48" style="8" customWidth="1"/>
    <col min="2" max="2" width="5.85546875" style="21" customWidth="1"/>
    <col min="3" max="3" width="6" style="21" customWidth="1"/>
    <col min="4" max="9" width="5.85546875" style="21" customWidth="1"/>
    <col min="10" max="10" width="6.28515625" style="21" customWidth="1"/>
    <col min="11" max="16" width="5.85546875" style="21" customWidth="1"/>
    <col min="17" max="17" width="9" style="9" customWidth="1"/>
    <col min="18" max="18" width="1.85546875" style="1" customWidth="1"/>
    <col min="19" max="16384" width="7.28515625" style="1"/>
  </cols>
  <sheetData>
    <row r="1" spans="1:17" s="9" customFormat="1" ht="16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9" customFormat="1" ht="16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9" customFormat="1" ht="16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9" customFormat="1" ht="16.5" customHeight="1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9" customFormat="1" ht="16.5" customHeight="1">
      <c r="A5" s="47" t="s">
        <v>359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9" customFormat="1" ht="20.25" customHeight="1">
      <c r="A6" s="49" t="s">
        <v>360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81.75" customHeight="1">
      <c r="A7" s="23" t="s">
        <v>362</v>
      </c>
      <c r="B7" s="24" t="s">
        <v>313</v>
      </c>
      <c r="C7" s="25" t="s">
        <v>314</v>
      </c>
      <c r="D7" s="24" t="s">
        <v>315</v>
      </c>
      <c r="E7" s="25" t="s">
        <v>316</v>
      </c>
      <c r="F7" s="24" t="s">
        <v>317</v>
      </c>
      <c r="G7" s="25" t="s">
        <v>318</v>
      </c>
      <c r="H7" s="24" t="s">
        <v>319</v>
      </c>
      <c r="I7" s="24" t="s">
        <v>320</v>
      </c>
      <c r="J7" s="25" t="s">
        <v>321</v>
      </c>
      <c r="K7" s="24" t="s">
        <v>322</v>
      </c>
      <c r="L7" s="24" t="s">
        <v>323</v>
      </c>
      <c r="M7" s="25" t="s">
        <v>324</v>
      </c>
      <c r="N7" s="25" t="s">
        <v>325</v>
      </c>
      <c r="O7" s="24" t="s">
        <v>327</v>
      </c>
      <c r="P7" s="24" t="s">
        <v>326</v>
      </c>
      <c r="Q7" s="26" t="s">
        <v>4</v>
      </c>
    </row>
    <row r="8" spans="1:17" ht="21.75" customHeight="1">
      <c r="A8" s="31" t="s">
        <v>5</v>
      </c>
      <c r="B8" s="32">
        <f t="shared" ref="B8:P8" si="0">B9+B11+B10</f>
        <v>8</v>
      </c>
      <c r="C8" s="32">
        <f t="shared" si="0"/>
        <v>2</v>
      </c>
      <c r="D8" s="32">
        <f t="shared" si="0"/>
        <v>0</v>
      </c>
      <c r="E8" s="32">
        <f t="shared" si="0"/>
        <v>3</v>
      </c>
      <c r="F8" s="32">
        <f t="shared" si="0"/>
        <v>0</v>
      </c>
      <c r="G8" s="32">
        <f t="shared" si="0"/>
        <v>13</v>
      </c>
      <c r="H8" s="32">
        <f t="shared" si="0"/>
        <v>2</v>
      </c>
      <c r="I8" s="32">
        <f t="shared" si="0"/>
        <v>2</v>
      </c>
      <c r="J8" s="32">
        <f>J9+J11+J10</f>
        <v>52</v>
      </c>
      <c r="K8" s="32">
        <f t="shared" si="0"/>
        <v>1</v>
      </c>
      <c r="L8" s="32">
        <f t="shared" si="0"/>
        <v>0</v>
      </c>
      <c r="M8" s="32">
        <f t="shared" si="0"/>
        <v>4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27">
        <f>B8+C8+D8+E8+F8+G8+H8+I8+J8+K8+L8+M8+N8+O8+P8</f>
        <v>87</v>
      </c>
    </row>
    <row r="9" spans="1:17" ht="20.100000000000001" customHeight="1">
      <c r="A9" s="4" t="s">
        <v>6</v>
      </c>
      <c r="B9" s="22"/>
      <c r="C9" s="22">
        <v>2</v>
      </c>
      <c r="D9" s="22"/>
      <c r="E9" s="22">
        <v>3</v>
      </c>
      <c r="F9" s="22"/>
      <c r="G9" s="22"/>
      <c r="H9" s="22">
        <v>1</v>
      </c>
      <c r="I9" s="22">
        <v>1</v>
      </c>
      <c r="J9" s="22">
        <v>46</v>
      </c>
      <c r="K9" s="22">
        <v>1</v>
      </c>
      <c r="L9" s="22"/>
      <c r="M9" s="22">
        <v>3</v>
      </c>
      <c r="N9" s="22"/>
      <c r="O9" s="22"/>
      <c r="P9" s="22"/>
      <c r="Q9" s="28">
        <f t="shared" ref="Q9:Q72" si="1">B9+C9+D9+E9+F9+G9+H9+I9+J9+K9+L9+M9+N9+O9+P9</f>
        <v>57</v>
      </c>
    </row>
    <row r="10" spans="1:17" ht="20.100000000000001" customHeight="1">
      <c r="A10" s="4" t="s">
        <v>7</v>
      </c>
      <c r="B10" s="22"/>
      <c r="C10" s="22"/>
      <c r="D10" s="22"/>
      <c r="E10" s="22"/>
      <c r="F10" s="22"/>
      <c r="G10" s="22"/>
      <c r="H10" s="22"/>
      <c r="I10" s="22">
        <v>1</v>
      </c>
      <c r="J10" s="22">
        <v>6</v>
      </c>
      <c r="K10" s="22"/>
      <c r="L10" s="22"/>
      <c r="M10" s="22">
        <v>1</v>
      </c>
      <c r="N10" s="22"/>
      <c r="O10" s="22"/>
      <c r="P10" s="22"/>
      <c r="Q10" s="28">
        <f t="shared" si="1"/>
        <v>8</v>
      </c>
    </row>
    <row r="11" spans="1:17" ht="20.100000000000001" customHeight="1">
      <c r="A11" s="4" t="s">
        <v>358</v>
      </c>
      <c r="B11" s="22">
        <v>8</v>
      </c>
      <c r="C11" s="22"/>
      <c r="D11" s="22"/>
      <c r="E11" s="22"/>
      <c r="F11" s="22"/>
      <c r="G11" s="22">
        <v>13</v>
      </c>
      <c r="H11" s="22">
        <v>1</v>
      </c>
      <c r="I11" s="22"/>
      <c r="J11" s="22"/>
      <c r="K11" s="22"/>
      <c r="L11" s="22"/>
      <c r="M11" s="22"/>
      <c r="N11" s="22"/>
      <c r="O11" s="22"/>
      <c r="P11" s="22"/>
      <c r="Q11" s="28">
        <f t="shared" si="1"/>
        <v>22</v>
      </c>
    </row>
    <row r="12" spans="1:17" ht="18.75" customHeight="1">
      <c r="A12" s="33" t="s">
        <v>8</v>
      </c>
      <c r="B12" s="34">
        <f>B13+B14+B15+B16+B17+B18+B19</f>
        <v>8</v>
      </c>
      <c r="C12" s="34">
        <f t="shared" ref="C12:M12" si="2">C13+C14+C15+C16+C17+C18+C19</f>
        <v>5</v>
      </c>
      <c r="D12" s="34">
        <f t="shared" si="2"/>
        <v>6</v>
      </c>
      <c r="E12" s="34">
        <f>E13+E14+E15+E16+E17+E18+E19</f>
        <v>10</v>
      </c>
      <c r="F12" s="34">
        <f t="shared" si="2"/>
        <v>4</v>
      </c>
      <c r="G12" s="34">
        <f t="shared" si="2"/>
        <v>1</v>
      </c>
      <c r="H12" s="34">
        <f t="shared" si="2"/>
        <v>0</v>
      </c>
      <c r="I12" s="34">
        <f t="shared" si="2"/>
        <v>3</v>
      </c>
      <c r="J12" s="34">
        <f>J13+J14+J15+J16+J17+J18+J19</f>
        <v>63</v>
      </c>
      <c r="K12" s="34">
        <f t="shared" si="2"/>
        <v>11</v>
      </c>
      <c r="L12" s="34">
        <f t="shared" si="2"/>
        <v>0</v>
      </c>
      <c r="M12" s="34">
        <f t="shared" si="2"/>
        <v>6</v>
      </c>
      <c r="N12" s="34">
        <f>N13+N14+N15+N16+N17+N18+N19</f>
        <v>0</v>
      </c>
      <c r="O12" s="34">
        <f>O13+O14+O15+O16+O17+O18+O19</f>
        <v>0</v>
      </c>
      <c r="P12" s="34">
        <f>P13+P14+P15+P16+P17+P18+P19</f>
        <v>0</v>
      </c>
      <c r="Q12" s="27">
        <f t="shared" si="1"/>
        <v>117</v>
      </c>
    </row>
    <row r="13" spans="1:17" ht="20.100000000000001" customHeight="1">
      <c r="A13" s="2" t="s">
        <v>9</v>
      </c>
      <c r="B13" s="22">
        <v>6</v>
      </c>
      <c r="C13" s="22">
        <v>3</v>
      </c>
      <c r="D13" s="22">
        <v>6</v>
      </c>
      <c r="E13" s="22">
        <v>3</v>
      </c>
      <c r="F13" s="22"/>
      <c r="G13" s="22"/>
      <c r="H13" s="22"/>
      <c r="I13" s="22"/>
      <c r="J13" s="22">
        <v>32</v>
      </c>
      <c r="K13" s="22">
        <v>2</v>
      </c>
      <c r="L13" s="22"/>
      <c r="M13" s="22">
        <v>3</v>
      </c>
      <c r="N13" s="22"/>
      <c r="O13" s="22"/>
      <c r="P13" s="22"/>
      <c r="Q13" s="27">
        <f t="shared" si="1"/>
        <v>55</v>
      </c>
    </row>
    <row r="14" spans="1:17" ht="20.100000000000001" customHeight="1">
      <c r="A14" s="2" t="s">
        <v>13</v>
      </c>
      <c r="B14" s="22"/>
      <c r="C14" s="22">
        <v>1</v>
      </c>
      <c r="D14" s="22"/>
      <c r="E14" s="22">
        <v>6</v>
      </c>
      <c r="F14" s="22">
        <v>3</v>
      </c>
      <c r="G14" s="22"/>
      <c r="H14" s="22"/>
      <c r="I14" s="22">
        <v>3</v>
      </c>
      <c r="J14" s="22">
        <v>14</v>
      </c>
      <c r="K14" s="22"/>
      <c r="L14" s="22"/>
      <c r="M14" s="22">
        <v>1</v>
      </c>
      <c r="N14" s="22"/>
      <c r="O14" s="22"/>
      <c r="P14" s="22"/>
      <c r="Q14" s="27">
        <f t="shared" si="1"/>
        <v>28</v>
      </c>
    </row>
    <row r="15" spans="1:17" ht="20.100000000000001" customHeight="1">
      <c r="A15" s="2" t="s">
        <v>12</v>
      </c>
      <c r="B15" s="22">
        <v>1</v>
      </c>
      <c r="C15" s="22">
        <v>1</v>
      </c>
      <c r="D15" s="22"/>
      <c r="E15" s="22">
        <v>1</v>
      </c>
      <c r="F15" s="22">
        <v>1</v>
      </c>
      <c r="G15" s="22"/>
      <c r="H15" s="22"/>
      <c r="I15" s="22"/>
      <c r="J15" s="22">
        <v>1</v>
      </c>
      <c r="K15" s="22"/>
      <c r="L15" s="22"/>
      <c r="M15" s="22">
        <v>1</v>
      </c>
      <c r="N15" s="22"/>
      <c r="O15" s="22"/>
      <c r="P15" s="22"/>
      <c r="Q15" s="27">
        <f t="shared" si="1"/>
        <v>6</v>
      </c>
    </row>
    <row r="16" spans="1:17" ht="20.100000000000001" customHeight="1">
      <c r="A16" s="2" t="s">
        <v>11</v>
      </c>
      <c r="B16" s="22"/>
      <c r="C16" s="22"/>
      <c r="D16" s="22"/>
      <c r="E16" s="22"/>
      <c r="F16" s="22"/>
      <c r="G16" s="22">
        <v>1</v>
      </c>
      <c r="H16" s="22"/>
      <c r="I16" s="22"/>
      <c r="J16" s="22"/>
      <c r="K16" s="22"/>
      <c r="L16" s="22"/>
      <c r="M16" s="22"/>
      <c r="N16" s="22"/>
      <c r="O16" s="22"/>
      <c r="P16" s="22"/>
      <c r="Q16" s="27">
        <f t="shared" si="1"/>
        <v>1</v>
      </c>
    </row>
    <row r="17" spans="1:17" ht="20.100000000000001" customHeight="1">
      <c r="A17" s="2" t="s">
        <v>298</v>
      </c>
      <c r="B17" s="22"/>
      <c r="C17" s="22"/>
      <c r="D17" s="22"/>
      <c r="E17" s="22"/>
      <c r="F17" s="22"/>
      <c r="G17" s="22"/>
      <c r="H17" s="22"/>
      <c r="I17" s="22"/>
      <c r="J17" s="22">
        <v>5</v>
      </c>
      <c r="K17" s="22">
        <v>6</v>
      </c>
      <c r="L17" s="22"/>
      <c r="M17" s="22"/>
      <c r="N17" s="22"/>
      <c r="O17" s="22"/>
      <c r="P17" s="22"/>
      <c r="Q17" s="27">
        <f t="shared" si="1"/>
        <v>11</v>
      </c>
    </row>
    <row r="18" spans="1:17" ht="20.100000000000001" customHeight="1">
      <c r="A18" s="2" t="s">
        <v>299</v>
      </c>
      <c r="B18" s="22">
        <v>1</v>
      </c>
      <c r="C18" s="22"/>
      <c r="D18" s="22"/>
      <c r="E18" s="22"/>
      <c r="F18" s="22"/>
      <c r="G18" s="22"/>
      <c r="H18" s="22"/>
      <c r="I18" s="22"/>
      <c r="J18" s="22">
        <v>5</v>
      </c>
      <c r="K18" s="22">
        <v>2</v>
      </c>
      <c r="L18" s="22"/>
      <c r="M18" s="22"/>
      <c r="N18" s="22"/>
      <c r="O18" s="22"/>
      <c r="P18" s="22"/>
      <c r="Q18" s="27">
        <f t="shared" si="1"/>
        <v>8</v>
      </c>
    </row>
    <row r="19" spans="1:17" ht="20.100000000000001" customHeight="1">
      <c r="A19" s="2" t="s">
        <v>10</v>
      </c>
      <c r="B19" s="22"/>
      <c r="C19" s="22"/>
      <c r="D19" s="22"/>
      <c r="E19" s="22"/>
      <c r="F19" s="22"/>
      <c r="G19" s="22"/>
      <c r="H19" s="22"/>
      <c r="I19" s="22"/>
      <c r="J19" s="22">
        <v>6</v>
      </c>
      <c r="K19" s="22">
        <v>1</v>
      </c>
      <c r="L19" s="22"/>
      <c r="M19" s="22">
        <v>1</v>
      </c>
      <c r="N19" s="22"/>
      <c r="O19" s="22"/>
      <c r="P19" s="22"/>
      <c r="Q19" s="27">
        <f t="shared" si="1"/>
        <v>8</v>
      </c>
    </row>
    <row r="20" spans="1:17" ht="21.75" customHeight="1">
      <c r="A20" s="35" t="s">
        <v>14</v>
      </c>
      <c r="B20" s="27">
        <f>B21+B22+B23+B24+B25+B26+B27+B28+B29</f>
        <v>1</v>
      </c>
      <c r="C20" s="27">
        <f t="shared" ref="C20:P20" si="3">C21+C22+C23+C24+C25+C26+C27+C28+C29</f>
        <v>0</v>
      </c>
      <c r="D20" s="27">
        <f t="shared" si="3"/>
        <v>0</v>
      </c>
      <c r="E20" s="27">
        <f t="shared" si="3"/>
        <v>3</v>
      </c>
      <c r="F20" s="27">
        <f t="shared" si="3"/>
        <v>2</v>
      </c>
      <c r="G20" s="27">
        <f t="shared" si="3"/>
        <v>0</v>
      </c>
      <c r="H20" s="27">
        <f t="shared" si="3"/>
        <v>22</v>
      </c>
      <c r="I20" s="27">
        <f t="shared" si="3"/>
        <v>0</v>
      </c>
      <c r="J20" s="27">
        <f>J21+J22+J23+J24+J25+J26+J27+J28+J29</f>
        <v>2</v>
      </c>
      <c r="K20" s="27">
        <f t="shared" si="3"/>
        <v>0</v>
      </c>
      <c r="L20" s="27">
        <f t="shared" si="3"/>
        <v>0</v>
      </c>
      <c r="M20" s="27">
        <f t="shared" si="3"/>
        <v>3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27">
        <f t="shared" si="1"/>
        <v>33</v>
      </c>
    </row>
    <row r="21" spans="1:17" ht="20.100000000000001" customHeight="1">
      <c r="A21" s="2" t="s">
        <v>15</v>
      </c>
      <c r="B21" s="22"/>
      <c r="C21" s="22"/>
      <c r="D21" s="22"/>
      <c r="E21" s="22"/>
      <c r="F21" s="22">
        <v>2</v>
      </c>
      <c r="G21" s="22"/>
      <c r="H21" s="22">
        <v>3</v>
      </c>
      <c r="I21" s="22"/>
      <c r="J21" s="22">
        <v>1</v>
      </c>
      <c r="K21" s="22"/>
      <c r="L21" s="22"/>
      <c r="M21" s="22">
        <v>1</v>
      </c>
      <c r="N21" s="22"/>
      <c r="O21" s="22"/>
      <c r="P21" s="22"/>
      <c r="Q21" s="27">
        <f t="shared" si="1"/>
        <v>7</v>
      </c>
    </row>
    <row r="22" spans="1:17" ht="20.100000000000001" customHeight="1">
      <c r="A22" s="2" t="s">
        <v>17</v>
      </c>
      <c r="B22" s="22"/>
      <c r="C22" s="22"/>
      <c r="D22" s="22"/>
      <c r="E22" s="22">
        <v>3</v>
      </c>
      <c r="F22" s="22"/>
      <c r="G22" s="22"/>
      <c r="H22" s="22"/>
      <c r="I22" s="22"/>
      <c r="J22" s="22"/>
      <c r="K22" s="22"/>
      <c r="L22" s="22"/>
      <c r="M22" s="22">
        <v>1</v>
      </c>
      <c r="N22" s="22"/>
      <c r="O22" s="22"/>
      <c r="P22" s="22"/>
      <c r="Q22" s="27">
        <f t="shared" si="1"/>
        <v>4</v>
      </c>
    </row>
    <row r="23" spans="1:17" ht="20.100000000000001" customHeight="1">
      <c r="A23" s="2" t="s">
        <v>18</v>
      </c>
      <c r="B23" s="22"/>
      <c r="C23" s="22"/>
      <c r="D23" s="22"/>
      <c r="E23" s="22"/>
      <c r="F23" s="22"/>
      <c r="G23" s="22"/>
      <c r="H23" s="22">
        <v>19</v>
      </c>
      <c r="I23" s="22"/>
      <c r="J23" s="22"/>
      <c r="K23" s="22"/>
      <c r="L23" s="22"/>
      <c r="M23" s="22"/>
      <c r="N23" s="22"/>
      <c r="O23" s="22"/>
      <c r="P23" s="22"/>
      <c r="Q23" s="27">
        <f t="shared" si="1"/>
        <v>19</v>
      </c>
    </row>
    <row r="24" spans="1:17" ht="20.100000000000001" customHeight="1">
      <c r="A24" s="5" t="s">
        <v>333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7">
        <f t="shared" si="1"/>
        <v>0</v>
      </c>
    </row>
    <row r="25" spans="1:17" ht="20.100000000000001" customHeight="1">
      <c r="A25" s="2" t="s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7">
        <f t="shared" si="1"/>
        <v>0</v>
      </c>
    </row>
    <row r="26" spans="1:17" ht="20.100000000000001" customHeight="1">
      <c r="A26" s="2" t="s">
        <v>21</v>
      </c>
      <c r="B26" s="22">
        <v>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>
        <f t="shared" si="1"/>
        <v>1</v>
      </c>
    </row>
    <row r="27" spans="1:17" ht="20.100000000000001" customHeight="1">
      <c r="A27" s="2" t="s">
        <v>22</v>
      </c>
      <c r="B27" s="22"/>
      <c r="C27" s="22"/>
      <c r="D27" s="22"/>
      <c r="E27" s="22"/>
      <c r="F27" s="22"/>
      <c r="G27" s="22"/>
      <c r="H27" s="22"/>
      <c r="I27" s="22"/>
      <c r="J27" s="22">
        <v>1</v>
      </c>
      <c r="K27" s="22"/>
      <c r="L27" s="22"/>
      <c r="M27" s="22">
        <v>1</v>
      </c>
      <c r="N27" s="22"/>
      <c r="O27" s="22"/>
      <c r="P27" s="22"/>
      <c r="Q27" s="27">
        <f t="shared" si="1"/>
        <v>2</v>
      </c>
    </row>
    <row r="28" spans="1:17" ht="20.100000000000001" customHeight="1">
      <c r="A28" s="2" t="s">
        <v>335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7">
        <f t="shared" si="1"/>
        <v>0</v>
      </c>
    </row>
    <row r="29" spans="1:17" ht="20.100000000000001" customHeight="1">
      <c r="A29" s="2" t="s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7">
        <f t="shared" si="1"/>
        <v>0</v>
      </c>
    </row>
    <row r="30" spans="1:17" ht="18.75" customHeight="1">
      <c r="A30" s="33" t="s">
        <v>23</v>
      </c>
      <c r="B30" s="27">
        <f>B31+B32+B33+B34+B35+B36+B37+B38+B39</f>
        <v>26</v>
      </c>
      <c r="C30" s="27">
        <f t="shared" ref="C30:P30" si="4">C31+C32+C33+C34+C35+C36+C37+C38+C39</f>
        <v>3</v>
      </c>
      <c r="D30" s="27">
        <f t="shared" si="4"/>
        <v>5</v>
      </c>
      <c r="E30" s="27">
        <f t="shared" si="4"/>
        <v>6</v>
      </c>
      <c r="F30" s="27">
        <f t="shared" si="4"/>
        <v>8</v>
      </c>
      <c r="G30" s="27">
        <f t="shared" si="4"/>
        <v>14</v>
      </c>
      <c r="H30" s="27">
        <f t="shared" si="4"/>
        <v>0</v>
      </c>
      <c r="I30" s="27">
        <f t="shared" si="4"/>
        <v>6</v>
      </c>
      <c r="J30" s="27">
        <f>J31+J32+J33+J34+J35+J36+J37+J38+J39</f>
        <v>102</v>
      </c>
      <c r="K30" s="27">
        <f t="shared" si="4"/>
        <v>10</v>
      </c>
      <c r="L30" s="27">
        <f t="shared" si="4"/>
        <v>0</v>
      </c>
      <c r="M30" s="27">
        <f t="shared" si="4"/>
        <v>0</v>
      </c>
      <c r="N30" s="27">
        <f t="shared" si="4"/>
        <v>0</v>
      </c>
      <c r="O30" s="27">
        <f t="shared" si="4"/>
        <v>0</v>
      </c>
      <c r="P30" s="27">
        <f t="shared" si="4"/>
        <v>0</v>
      </c>
      <c r="Q30" s="27">
        <f t="shared" si="1"/>
        <v>180</v>
      </c>
    </row>
    <row r="31" spans="1:17" ht="20.100000000000001" customHeight="1">
      <c r="A31" s="2" t="s">
        <v>24</v>
      </c>
      <c r="B31" s="22">
        <v>15</v>
      </c>
      <c r="C31" s="22">
        <v>3</v>
      </c>
      <c r="D31" s="22">
        <v>5</v>
      </c>
      <c r="E31" s="22">
        <v>4</v>
      </c>
      <c r="F31" s="22">
        <v>8</v>
      </c>
      <c r="G31" s="22">
        <v>14</v>
      </c>
      <c r="H31" s="22"/>
      <c r="I31" s="22">
        <v>6</v>
      </c>
      <c r="J31" s="22">
        <v>69</v>
      </c>
      <c r="K31" s="22">
        <v>4</v>
      </c>
      <c r="L31" s="22"/>
      <c r="M31" s="22"/>
      <c r="N31" s="22"/>
      <c r="O31" s="22"/>
      <c r="P31" s="22"/>
      <c r="Q31" s="27">
        <f t="shared" si="1"/>
        <v>128</v>
      </c>
    </row>
    <row r="32" spans="1:17" ht="20.100000000000001" customHeight="1">
      <c r="A32" s="2" t="s">
        <v>16</v>
      </c>
      <c r="B32" s="22">
        <v>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7">
        <f t="shared" si="1"/>
        <v>1</v>
      </c>
    </row>
    <row r="33" spans="1:17" ht="20.100000000000001" customHeight="1">
      <c r="A33" s="2" t="s">
        <v>19</v>
      </c>
      <c r="B33" s="22">
        <v>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7">
        <f t="shared" si="1"/>
        <v>1</v>
      </c>
    </row>
    <row r="34" spans="1:17" ht="20.100000000000001" customHeight="1">
      <c r="A34" s="2" t="s">
        <v>311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7">
        <f t="shared" si="1"/>
        <v>0</v>
      </c>
    </row>
    <row r="35" spans="1:17" ht="20.100000000000001" customHeight="1">
      <c r="A35" s="2" t="s">
        <v>310</v>
      </c>
      <c r="B35" s="22">
        <v>3</v>
      </c>
      <c r="C35" s="22"/>
      <c r="D35" s="22"/>
      <c r="E35" s="22"/>
      <c r="F35" s="22"/>
      <c r="G35" s="22"/>
      <c r="H35" s="22"/>
      <c r="I35" s="22"/>
      <c r="J35" s="22"/>
      <c r="K35" s="22">
        <v>2</v>
      </c>
      <c r="L35" s="22"/>
      <c r="M35" s="22"/>
      <c r="N35" s="22"/>
      <c r="O35" s="22"/>
      <c r="P35" s="22"/>
      <c r="Q35" s="27">
        <f t="shared" si="1"/>
        <v>5</v>
      </c>
    </row>
    <row r="36" spans="1:17" ht="20.100000000000001" customHeight="1">
      <c r="A36" s="2" t="s">
        <v>26</v>
      </c>
      <c r="B36" s="22"/>
      <c r="C36" s="22"/>
      <c r="D36" s="22"/>
      <c r="E36" s="22"/>
      <c r="F36" s="22"/>
      <c r="G36" s="22"/>
      <c r="H36" s="22"/>
      <c r="I36" s="22"/>
      <c r="J36" s="22"/>
      <c r="K36" s="22">
        <v>1</v>
      </c>
      <c r="L36" s="22"/>
      <c r="M36" s="22"/>
      <c r="N36" s="22"/>
      <c r="O36" s="22"/>
      <c r="P36" s="22"/>
      <c r="Q36" s="27">
        <f t="shared" si="1"/>
        <v>1</v>
      </c>
    </row>
    <row r="37" spans="1:17" ht="20.100000000000001" customHeight="1">
      <c r="A37" s="2" t="s">
        <v>334</v>
      </c>
      <c r="B37" s="22">
        <v>1</v>
      </c>
      <c r="C37" s="22"/>
      <c r="D37" s="22"/>
      <c r="E37" s="22"/>
      <c r="F37" s="22"/>
      <c r="G37" s="22"/>
      <c r="H37" s="22"/>
      <c r="I37" s="22"/>
      <c r="J37" s="22"/>
      <c r="K37" s="22">
        <v>3</v>
      </c>
      <c r="L37" s="22"/>
      <c r="M37" s="22"/>
      <c r="N37" s="22"/>
      <c r="O37" s="22"/>
      <c r="P37" s="22"/>
      <c r="Q37" s="27">
        <f t="shared" si="1"/>
        <v>4</v>
      </c>
    </row>
    <row r="38" spans="1:17" ht="20.100000000000001" customHeight="1">
      <c r="A38" s="2" t="s">
        <v>312</v>
      </c>
      <c r="B38" s="22">
        <v>4</v>
      </c>
      <c r="C38" s="22"/>
      <c r="D38" s="22"/>
      <c r="E38" s="22"/>
      <c r="F38" s="22"/>
      <c r="G38" s="22"/>
      <c r="H38" s="22"/>
      <c r="I38" s="22"/>
      <c r="J38" s="22">
        <v>1</v>
      </c>
      <c r="K38" s="22"/>
      <c r="L38" s="22"/>
      <c r="M38" s="22"/>
      <c r="N38" s="22"/>
      <c r="O38" s="22"/>
      <c r="P38" s="22"/>
      <c r="Q38" s="27">
        <f t="shared" si="1"/>
        <v>5</v>
      </c>
    </row>
    <row r="39" spans="1:17" ht="20.100000000000001" customHeight="1">
      <c r="A39" s="2" t="s">
        <v>25</v>
      </c>
      <c r="B39" s="22">
        <v>1</v>
      </c>
      <c r="C39" s="22"/>
      <c r="D39" s="22"/>
      <c r="E39" s="22">
        <v>2</v>
      </c>
      <c r="F39" s="22"/>
      <c r="G39" s="22"/>
      <c r="H39" s="22"/>
      <c r="I39" s="22"/>
      <c r="J39" s="22">
        <v>32</v>
      </c>
      <c r="K39" s="22"/>
      <c r="L39" s="22"/>
      <c r="M39" s="22"/>
      <c r="N39" s="22"/>
      <c r="O39" s="22"/>
      <c r="P39" s="22"/>
      <c r="Q39" s="27">
        <f t="shared" si="1"/>
        <v>35</v>
      </c>
    </row>
    <row r="40" spans="1:17" ht="20.25" customHeight="1">
      <c r="A40" s="33" t="s">
        <v>27</v>
      </c>
      <c r="B40" s="27">
        <f>B41+B42+B43+B44+B45+B46+B47+B48+B49+B50+B51+B52+B53</f>
        <v>25</v>
      </c>
      <c r="C40" s="27">
        <f t="shared" ref="C40:P40" si="5">C41+C42+C43+C44+C45+C46+C47+C48+C49+C50+C51+C52+C53</f>
        <v>3</v>
      </c>
      <c r="D40" s="27">
        <f t="shared" si="5"/>
        <v>4</v>
      </c>
      <c r="E40" s="27">
        <f t="shared" si="5"/>
        <v>12</v>
      </c>
      <c r="F40" s="27">
        <f t="shared" si="5"/>
        <v>5</v>
      </c>
      <c r="G40" s="27">
        <f t="shared" si="5"/>
        <v>4</v>
      </c>
      <c r="H40" s="27">
        <f t="shared" si="5"/>
        <v>26</v>
      </c>
      <c r="I40" s="27">
        <f t="shared" si="5"/>
        <v>16</v>
      </c>
      <c r="J40" s="27">
        <f>J41+J42+J43+J44+J45+J46+J47+J48+J49+J50+J51+J52+J53</f>
        <v>117</v>
      </c>
      <c r="K40" s="27">
        <f t="shared" si="5"/>
        <v>7</v>
      </c>
      <c r="L40" s="27">
        <f t="shared" si="5"/>
        <v>0</v>
      </c>
      <c r="M40" s="27">
        <f t="shared" si="5"/>
        <v>44</v>
      </c>
      <c r="N40" s="27">
        <f t="shared" si="5"/>
        <v>0</v>
      </c>
      <c r="O40" s="27">
        <f t="shared" si="5"/>
        <v>0</v>
      </c>
      <c r="P40" s="27">
        <f t="shared" si="5"/>
        <v>0</v>
      </c>
      <c r="Q40" s="27">
        <f t="shared" si="1"/>
        <v>263</v>
      </c>
    </row>
    <row r="41" spans="1:17" ht="20.100000000000001" customHeight="1">
      <c r="A41" s="2" t="s">
        <v>28</v>
      </c>
      <c r="B41" s="22">
        <v>7</v>
      </c>
      <c r="C41" s="22"/>
      <c r="D41" s="22">
        <v>2</v>
      </c>
      <c r="E41" s="22">
        <v>7</v>
      </c>
      <c r="F41" s="22">
        <v>3</v>
      </c>
      <c r="G41" s="22">
        <v>2</v>
      </c>
      <c r="H41" s="22">
        <v>5</v>
      </c>
      <c r="I41" s="22">
        <v>6</v>
      </c>
      <c r="J41" s="22">
        <v>16</v>
      </c>
      <c r="K41" s="22">
        <v>4</v>
      </c>
      <c r="L41" s="22"/>
      <c r="M41" s="22">
        <v>10</v>
      </c>
      <c r="N41" s="22"/>
      <c r="O41" s="22"/>
      <c r="P41" s="22"/>
      <c r="Q41" s="27">
        <f t="shared" si="1"/>
        <v>62</v>
      </c>
    </row>
    <row r="42" spans="1:17" ht="30.75" customHeight="1">
      <c r="A42" s="2" t="s">
        <v>33</v>
      </c>
      <c r="B42" s="22">
        <v>2</v>
      </c>
      <c r="C42" s="22"/>
      <c r="D42" s="22"/>
      <c r="E42" s="22"/>
      <c r="F42" s="22">
        <v>2</v>
      </c>
      <c r="G42" s="22">
        <v>2</v>
      </c>
      <c r="H42" s="22"/>
      <c r="I42" s="22">
        <v>1</v>
      </c>
      <c r="J42" s="22">
        <v>30</v>
      </c>
      <c r="K42" s="22"/>
      <c r="L42" s="22"/>
      <c r="M42" s="22">
        <v>4</v>
      </c>
      <c r="N42" s="22"/>
      <c r="O42" s="22"/>
      <c r="P42" s="22"/>
      <c r="Q42" s="27">
        <f t="shared" si="1"/>
        <v>41</v>
      </c>
    </row>
    <row r="43" spans="1:17" ht="20.100000000000001" customHeight="1">
      <c r="A43" s="2" t="s">
        <v>31</v>
      </c>
      <c r="B43" s="22">
        <v>3</v>
      </c>
      <c r="C43" s="22"/>
      <c r="D43" s="22"/>
      <c r="E43" s="22"/>
      <c r="F43" s="22"/>
      <c r="G43" s="22"/>
      <c r="H43" s="22"/>
      <c r="I43" s="22">
        <v>2</v>
      </c>
      <c r="J43" s="22">
        <v>6</v>
      </c>
      <c r="K43" s="22">
        <v>1</v>
      </c>
      <c r="L43" s="22"/>
      <c r="M43" s="22"/>
      <c r="N43" s="22"/>
      <c r="O43" s="22"/>
      <c r="P43" s="22"/>
      <c r="Q43" s="27">
        <f t="shared" si="1"/>
        <v>12</v>
      </c>
    </row>
    <row r="44" spans="1:17" ht="39" customHeight="1">
      <c r="A44" s="2" t="s">
        <v>34</v>
      </c>
      <c r="B44" s="22">
        <v>7</v>
      </c>
      <c r="C44" s="22">
        <v>1</v>
      </c>
      <c r="D44" s="22"/>
      <c r="E44" s="22"/>
      <c r="F44" s="22"/>
      <c r="G44" s="22"/>
      <c r="H44" s="22">
        <v>9</v>
      </c>
      <c r="I44" s="22">
        <v>1</v>
      </c>
      <c r="J44" s="22">
        <v>6</v>
      </c>
      <c r="K44" s="22"/>
      <c r="L44" s="22"/>
      <c r="M44" s="22">
        <v>1</v>
      </c>
      <c r="N44" s="22"/>
      <c r="O44" s="22"/>
      <c r="P44" s="22"/>
      <c r="Q44" s="27">
        <f t="shared" si="1"/>
        <v>25</v>
      </c>
    </row>
    <row r="45" spans="1:17" ht="32.25" customHeight="1">
      <c r="A45" s="2" t="s">
        <v>36</v>
      </c>
      <c r="B45" s="22">
        <v>2</v>
      </c>
      <c r="C45" s="22">
        <v>2</v>
      </c>
      <c r="D45" s="22"/>
      <c r="E45" s="22">
        <v>1</v>
      </c>
      <c r="F45" s="22"/>
      <c r="G45" s="22"/>
      <c r="H45" s="22"/>
      <c r="I45" s="22">
        <v>1</v>
      </c>
      <c r="J45" s="22">
        <v>16</v>
      </c>
      <c r="K45" s="22"/>
      <c r="L45" s="22"/>
      <c r="M45" s="22">
        <v>1</v>
      </c>
      <c r="N45" s="22"/>
      <c r="O45" s="22"/>
      <c r="P45" s="22"/>
      <c r="Q45" s="27">
        <f t="shared" si="1"/>
        <v>23</v>
      </c>
    </row>
    <row r="46" spans="1:17" ht="33.75" customHeight="1">
      <c r="A46" s="2" t="s">
        <v>30</v>
      </c>
      <c r="B46" s="22"/>
      <c r="C46" s="22"/>
      <c r="D46" s="22"/>
      <c r="E46" s="22"/>
      <c r="F46" s="22"/>
      <c r="G46" s="22"/>
      <c r="H46" s="22"/>
      <c r="I46" s="22"/>
      <c r="J46" s="22">
        <v>1</v>
      </c>
      <c r="K46" s="22"/>
      <c r="L46" s="22"/>
      <c r="M46" s="22"/>
      <c r="N46" s="22"/>
      <c r="O46" s="22"/>
      <c r="P46" s="22"/>
      <c r="Q46" s="27">
        <f t="shared" si="1"/>
        <v>1</v>
      </c>
    </row>
    <row r="47" spans="1:17" ht="33.75" customHeight="1">
      <c r="A47" s="2" t="s">
        <v>41</v>
      </c>
      <c r="B47" s="22">
        <v>1</v>
      </c>
      <c r="C47" s="22"/>
      <c r="D47" s="22"/>
      <c r="E47" s="22"/>
      <c r="F47" s="22"/>
      <c r="G47" s="22"/>
      <c r="H47" s="22"/>
      <c r="I47" s="22"/>
      <c r="J47" s="22">
        <v>1</v>
      </c>
      <c r="K47" s="22"/>
      <c r="L47" s="22"/>
      <c r="M47" s="22"/>
      <c r="N47" s="22"/>
      <c r="O47" s="22"/>
      <c r="P47" s="22"/>
      <c r="Q47" s="27">
        <f t="shared" si="1"/>
        <v>2</v>
      </c>
    </row>
    <row r="48" spans="1:17" ht="57" customHeight="1">
      <c r="A48" s="2" t="s">
        <v>40</v>
      </c>
      <c r="B48" s="22"/>
      <c r="C48" s="22"/>
      <c r="D48" s="22"/>
      <c r="E48" s="22"/>
      <c r="F48" s="22"/>
      <c r="G48" s="22"/>
      <c r="H48" s="22"/>
      <c r="I48" s="22"/>
      <c r="J48" s="22">
        <v>1</v>
      </c>
      <c r="K48" s="22"/>
      <c r="L48" s="22"/>
      <c r="M48" s="22"/>
      <c r="N48" s="22"/>
      <c r="O48" s="22"/>
      <c r="P48" s="22"/>
      <c r="Q48" s="27">
        <f t="shared" si="1"/>
        <v>1</v>
      </c>
    </row>
    <row r="49" spans="1:17" ht="54" customHeight="1">
      <c r="A49" s="2" t="s">
        <v>38</v>
      </c>
      <c r="B49" s="22"/>
      <c r="C49" s="22"/>
      <c r="D49" s="22"/>
      <c r="E49" s="22"/>
      <c r="F49" s="22"/>
      <c r="G49" s="22"/>
      <c r="H49" s="22">
        <v>1</v>
      </c>
      <c r="I49" s="22"/>
      <c r="J49" s="22">
        <v>14</v>
      </c>
      <c r="K49" s="22"/>
      <c r="L49" s="22"/>
      <c r="M49" s="22">
        <v>1</v>
      </c>
      <c r="N49" s="22"/>
      <c r="O49" s="22"/>
      <c r="P49" s="22"/>
      <c r="Q49" s="27">
        <f t="shared" si="1"/>
        <v>16</v>
      </c>
    </row>
    <row r="50" spans="1:17" ht="20.100000000000001" customHeight="1">
      <c r="A50" s="2" t="s">
        <v>32</v>
      </c>
      <c r="B50" s="22">
        <v>1</v>
      </c>
      <c r="C50" s="22"/>
      <c r="D50" s="22"/>
      <c r="E50" s="22">
        <v>1</v>
      </c>
      <c r="F50" s="22"/>
      <c r="G50" s="22"/>
      <c r="H50" s="22">
        <v>2</v>
      </c>
      <c r="I50" s="22">
        <v>1</v>
      </c>
      <c r="J50" s="22">
        <v>17</v>
      </c>
      <c r="K50" s="22">
        <v>2</v>
      </c>
      <c r="L50" s="22"/>
      <c r="M50" s="22">
        <v>14</v>
      </c>
      <c r="N50" s="22"/>
      <c r="O50" s="22"/>
      <c r="P50" s="22"/>
      <c r="Q50" s="27">
        <f t="shared" si="1"/>
        <v>38</v>
      </c>
    </row>
    <row r="51" spans="1:17" ht="54.75" customHeight="1">
      <c r="A51" s="2" t="s">
        <v>35</v>
      </c>
      <c r="B51" s="22"/>
      <c r="C51" s="22"/>
      <c r="D51" s="22"/>
      <c r="E51" s="22"/>
      <c r="F51" s="22"/>
      <c r="G51" s="22"/>
      <c r="H51" s="22"/>
      <c r="I51" s="22"/>
      <c r="J51" s="22">
        <v>4</v>
      </c>
      <c r="K51" s="22"/>
      <c r="L51" s="22"/>
      <c r="M51" s="22">
        <v>1</v>
      </c>
      <c r="N51" s="22"/>
      <c r="O51" s="22"/>
      <c r="P51" s="22"/>
      <c r="Q51" s="27">
        <f t="shared" si="1"/>
        <v>5</v>
      </c>
    </row>
    <row r="52" spans="1:17" ht="21.75" customHeight="1">
      <c r="A52" s="2" t="s">
        <v>37</v>
      </c>
      <c r="B52" s="22">
        <v>2</v>
      </c>
      <c r="C52" s="22"/>
      <c r="D52" s="22">
        <v>2</v>
      </c>
      <c r="E52" s="22">
        <v>3</v>
      </c>
      <c r="F52" s="22"/>
      <c r="G52" s="22"/>
      <c r="H52" s="22">
        <v>9</v>
      </c>
      <c r="I52" s="22">
        <v>4</v>
      </c>
      <c r="J52" s="22">
        <v>5</v>
      </c>
      <c r="K52" s="22"/>
      <c r="L52" s="22"/>
      <c r="M52" s="22">
        <v>12</v>
      </c>
      <c r="N52" s="22"/>
      <c r="O52" s="22"/>
      <c r="P52" s="22"/>
      <c r="Q52" s="27">
        <f t="shared" si="1"/>
        <v>37</v>
      </c>
    </row>
    <row r="53" spans="1:17" ht="24" customHeight="1">
      <c r="A53" s="2" t="s">
        <v>39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7">
        <f t="shared" si="1"/>
        <v>0</v>
      </c>
    </row>
    <row r="54" spans="1:17" ht="19.5" customHeight="1">
      <c r="A54" s="36" t="s">
        <v>42</v>
      </c>
      <c r="B54" s="27">
        <f>B55+B56+B57</f>
        <v>0</v>
      </c>
      <c r="C54" s="27">
        <f t="shared" ref="C54:M54" si="6">C55+C56+C57</f>
        <v>0</v>
      </c>
      <c r="D54" s="27">
        <f t="shared" si="6"/>
        <v>4</v>
      </c>
      <c r="E54" s="27">
        <f>E55+E56+E57</f>
        <v>0</v>
      </c>
      <c r="F54" s="27">
        <f t="shared" si="6"/>
        <v>3</v>
      </c>
      <c r="G54" s="27">
        <f t="shared" si="6"/>
        <v>0</v>
      </c>
      <c r="H54" s="27">
        <f t="shared" si="6"/>
        <v>0</v>
      </c>
      <c r="I54" s="27">
        <f t="shared" si="6"/>
        <v>1</v>
      </c>
      <c r="J54" s="27">
        <f>J55+J56+J57</f>
        <v>12</v>
      </c>
      <c r="K54" s="27">
        <f t="shared" si="6"/>
        <v>0</v>
      </c>
      <c r="L54" s="27">
        <f t="shared" si="6"/>
        <v>0</v>
      </c>
      <c r="M54" s="27">
        <f t="shared" si="6"/>
        <v>0</v>
      </c>
      <c r="N54" s="27">
        <f>N55+N56+N57</f>
        <v>0</v>
      </c>
      <c r="O54" s="27">
        <f>O55+O56+O57</f>
        <v>0</v>
      </c>
      <c r="P54" s="27">
        <f>P55+P56+P57</f>
        <v>0</v>
      </c>
      <c r="Q54" s="27">
        <f t="shared" si="1"/>
        <v>20</v>
      </c>
    </row>
    <row r="55" spans="1:17" ht="36.75" customHeight="1">
      <c r="A55" s="2" t="s">
        <v>43</v>
      </c>
      <c r="B55" s="22"/>
      <c r="C55" s="22"/>
      <c r="D55" s="22">
        <v>2</v>
      </c>
      <c r="E55" s="22"/>
      <c r="F55" s="22"/>
      <c r="G55" s="22"/>
      <c r="H55" s="22"/>
      <c r="I55" s="22"/>
      <c r="J55" s="22">
        <v>5</v>
      </c>
      <c r="K55" s="22"/>
      <c r="L55" s="22"/>
      <c r="M55" s="22"/>
      <c r="N55" s="22"/>
      <c r="O55" s="22"/>
      <c r="P55" s="22"/>
      <c r="Q55" s="27">
        <f t="shared" si="1"/>
        <v>7</v>
      </c>
    </row>
    <row r="56" spans="1:17" ht="20.100000000000001" customHeight="1">
      <c r="A56" s="2" t="s">
        <v>44</v>
      </c>
      <c r="B56" s="22"/>
      <c r="C56" s="22"/>
      <c r="D56" s="22">
        <v>2</v>
      </c>
      <c r="E56" s="22"/>
      <c r="F56" s="22">
        <v>1</v>
      </c>
      <c r="G56" s="22"/>
      <c r="H56" s="22"/>
      <c r="I56" s="22"/>
      <c r="J56" s="22">
        <v>4</v>
      </c>
      <c r="K56" s="22"/>
      <c r="L56" s="22"/>
      <c r="M56" s="22"/>
      <c r="N56" s="22"/>
      <c r="O56" s="22"/>
      <c r="P56" s="22"/>
      <c r="Q56" s="27">
        <f t="shared" si="1"/>
        <v>7</v>
      </c>
    </row>
    <row r="57" spans="1:17" ht="20.100000000000001" customHeight="1">
      <c r="A57" s="2" t="s">
        <v>45</v>
      </c>
      <c r="B57" s="22"/>
      <c r="C57" s="22"/>
      <c r="D57" s="22"/>
      <c r="E57" s="22"/>
      <c r="F57" s="22">
        <v>2</v>
      </c>
      <c r="G57" s="22"/>
      <c r="H57" s="22"/>
      <c r="I57" s="22">
        <v>1</v>
      </c>
      <c r="J57" s="22">
        <v>3</v>
      </c>
      <c r="K57" s="22"/>
      <c r="L57" s="22"/>
      <c r="M57" s="22"/>
      <c r="N57" s="22"/>
      <c r="O57" s="22"/>
      <c r="P57" s="22"/>
      <c r="Q57" s="27">
        <f t="shared" si="1"/>
        <v>6</v>
      </c>
    </row>
    <row r="58" spans="1:17" ht="24.75" customHeight="1">
      <c r="A58" s="33" t="s">
        <v>343</v>
      </c>
      <c r="B58" s="27">
        <f>B59+B60+B61+B62+B63+B64+B65+B66+B67+B68+B69+B70+B71+B72+B73+B74+B75+B76+B77+B78+B79+B80+B81+B82+B83+B84+B85+B86+B87+B88+B89+B90+B91</f>
        <v>147</v>
      </c>
      <c r="C58" s="27">
        <f t="shared" ref="C58:P58" si="7">C59+C60+C61+C62+C63+C64+C65+C66+C67+C68+C69+C70+C71+C72+C73+C74+C75+C76+C77+C78+C79+C80+C81+C82+C83+C84+C85+C86+C87+C88+C89+C90+C91</f>
        <v>20</v>
      </c>
      <c r="D58" s="27">
        <f t="shared" si="7"/>
        <v>28</v>
      </c>
      <c r="E58" s="27">
        <f t="shared" si="7"/>
        <v>8</v>
      </c>
      <c r="F58" s="27">
        <f t="shared" si="7"/>
        <v>60</v>
      </c>
      <c r="G58" s="27">
        <f t="shared" si="7"/>
        <v>13</v>
      </c>
      <c r="H58" s="27">
        <f t="shared" si="7"/>
        <v>52</v>
      </c>
      <c r="I58" s="27">
        <f t="shared" si="7"/>
        <v>12</v>
      </c>
      <c r="J58" s="27">
        <f>J59+J60+J61+J62+J63+J64+J65+J66+J67+J68+J69+J70+J71+J72+J73+J74+J75+J76+J77+J78+J79+J80+J81+J82+J83+J84+J85+J86+J87+J88+J89+J90+J91</f>
        <v>173</v>
      </c>
      <c r="K58" s="27">
        <f t="shared" si="7"/>
        <v>14</v>
      </c>
      <c r="L58" s="27">
        <f t="shared" si="7"/>
        <v>0</v>
      </c>
      <c r="M58" s="27">
        <f t="shared" si="7"/>
        <v>25</v>
      </c>
      <c r="N58" s="27">
        <f t="shared" si="7"/>
        <v>0</v>
      </c>
      <c r="O58" s="27">
        <f t="shared" si="7"/>
        <v>0</v>
      </c>
      <c r="P58" s="27">
        <f t="shared" si="7"/>
        <v>0</v>
      </c>
      <c r="Q58" s="27">
        <f t="shared" si="1"/>
        <v>552</v>
      </c>
    </row>
    <row r="59" spans="1:17" ht="33.75" customHeight="1">
      <c r="A59" s="2" t="s">
        <v>300</v>
      </c>
      <c r="B59" s="22">
        <v>5</v>
      </c>
      <c r="C59" s="22"/>
      <c r="D59" s="22"/>
      <c r="E59" s="22"/>
      <c r="F59" s="22"/>
      <c r="G59" s="22"/>
      <c r="H59" s="22"/>
      <c r="I59" s="22"/>
      <c r="J59" s="22">
        <v>5</v>
      </c>
      <c r="K59" s="22">
        <v>2</v>
      </c>
      <c r="L59" s="22"/>
      <c r="M59" s="22"/>
      <c r="N59" s="22"/>
      <c r="O59" s="22"/>
      <c r="P59" s="22"/>
      <c r="Q59" s="27">
        <f t="shared" si="1"/>
        <v>12</v>
      </c>
    </row>
    <row r="60" spans="1:17" ht="36.75" customHeight="1">
      <c r="A60" s="2" t="s">
        <v>301</v>
      </c>
      <c r="B60" s="22">
        <v>3</v>
      </c>
      <c r="C60" s="22"/>
      <c r="D60" s="22"/>
      <c r="E60" s="22"/>
      <c r="F60" s="22">
        <v>4</v>
      </c>
      <c r="G60" s="22"/>
      <c r="H60" s="22"/>
      <c r="I60" s="22"/>
      <c r="J60" s="22">
        <v>7</v>
      </c>
      <c r="K60" s="22">
        <v>5</v>
      </c>
      <c r="L60" s="22"/>
      <c r="M60" s="22">
        <v>2</v>
      </c>
      <c r="N60" s="22"/>
      <c r="O60" s="22"/>
      <c r="P60" s="22"/>
      <c r="Q60" s="27">
        <f t="shared" si="1"/>
        <v>21</v>
      </c>
    </row>
    <row r="61" spans="1:17" ht="20.100000000000001" customHeight="1">
      <c r="A61" s="2" t="s">
        <v>46</v>
      </c>
      <c r="B61" s="22">
        <v>5</v>
      </c>
      <c r="C61" s="22">
        <v>4</v>
      </c>
      <c r="D61" s="22"/>
      <c r="E61" s="22"/>
      <c r="F61" s="22"/>
      <c r="G61" s="22">
        <v>1</v>
      </c>
      <c r="H61" s="22"/>
      <c r="I61" s="22"/>
      <c r="J61" s="22">
        <v>4</v>
      </c>
      <c r="K61" s="22">
        <v>1</v>
      </c>
      <c r="L61" s="22"/>
      <c r="M61" s="22">
        <v>5</v>
      </c>
      <c r="N61" s="22"/>
      <c r="O61" s="22"/>
      <c r="P61" s="22"/>
      <c r="Q61" s="27">
        <f t="shared" si="1"/>
        <v>20</v>
      </c>
    </row>
    <row r="62" spans="1:17" ht="20.100000000000001" customHeight="1">
      <c r="A62" s="2" t="s">
        <v>47</v>
      </c>
      <c r="B62" s="22">
        <v>2</v>
      </c>
      <c r="C62" s="22">
        <v>1</v>
      </c>
      <c r="D62" s="22"/>
      <c r="E62" s="22"/>
      <c r="F62" s="22"/>
      <c r="G62" s="22"/>
      <c r="H62" s="22"/>
      <c r="I62" s="22"/>
      <c r="J62" s="22">
        <v>2</v>
      </c>
      <c r="K62" s="22"/>
      <c r="L62" s="22"/>
      <c r="M62" s="22"/>
      <c r="N62" s="22"/>
      <c r="O62" s="22"/>
      <c r="P62" s="22"/>
      <c r="Q62" s="27">
        <f t="shared" si="1"/>
        <v>5</v>
      </c>
    </row>
    <row r="63" spans="1:17" ht="36.75" customHeight="1">
      <c r="A63" s="2" t="s">
        <v>48</v>
      </c>
      <c r="B63" s="22">
        <v>3</v>
      </c>
      <c r="C63" s="22">
        <v>2</v>
      </c>
      <c r="D63" s="22"/>
      <c r="E63" s="22"/>
      <c r="F63" s="22"/>
      <c r="G63" s="22"/>
      <c r="H63" s="22">
        <v>2</v>
      </c>
      <c r="I63" s="22"/>
      <c r="J63" s="22">
        <v>3</v>
      </c>
      <c r="K63" s="22">
        <v>1</v>
      </c>
      <c r="L63" s="22"/>
      <c r="M63" s="22"/>
      <c r="N63" s="22"/>
      <c r="O63" s="22"/>
      <c r="P63" s="22"/>
      <c r="Q63" s="27">
        <f t="shared" si="1"/>
        <v>11</v>
      </c>
    </row>
    <row r="64" spans="1:17" ht="36.75" customHeight="1">
      <c r="A64" s="2" t="s">
        <v>49</v>
      </c>
      <c r="B64" s="22"/>
      <c r="C64" s="22"/>
      <c r="D64" s="22"/>
      <c r="E64" s="22"/>
      <c r="F64" s="22"/>
      <c r="G64" s="22">
        <v>1</v>
      </c>
      <c r="H64" s="22"/>
      <c r="I64" s="22">
        <v>3</v>
      </c>
      <c r="J64" s="22">
        <v>3</v>
      </c>
      <c r="K64" s="22"/>
      <c r="L64" s="22"/>
      <c r="M64" s="22"/>
      <c r="N64" s="22"/>
      <c r="O64" s="22"/>
      <c r="P64" s="22"/>
      <c r="Q64" s="27">
        <f t="shared" si="1"/>
        <v>7</v>
      </c>
    </row>
    <row r="65" spans="1:17" ht="20.100000000000001" customHeight="1">
      <c r="A65" s="2" t="s">
        <v>50</v>
      </c>
      <c r="B65" s="22">
        <v>7</v>
      </c>
      <c r="C65" s="22"/>
      <c r="D65" s="22"/>
      <c r="E65" s="22"/>
      <c r="F65" s="22">
        <v>1</v>
      </c>
      <c r="G65" s="22">
        <v>1</v>
      </c>
      <c r="H65" s="22">
        <v>11</v>
      </c>
      <c r="I65" s="22"/>
      <c r="J65" s="22">
        <v>21</v>
      </c>
      <c r="K65" s="22"/>
      <c r="L65" s="22"/>
      <c r="M65" s="22">
        <v>4</v>
      </c>
      <c r="N65" s="22"/>
      <c r="O65" s="22"/>
      <c r="P65" s="22"/>
      <c r="Q65" s="27">
        <f t="shared" si="1"/>
        <v>45</v>
      </c>
    </row>
    <row r="66" spans="1:17" ht="20.100000000000001" customHeight="1">
      <c r="A66" s="2" t="s">
        <v>58</v>
      </c>
      <c r="B66" s="22">
        <v>20</v>
      </c>
      <c r="C66" s="22">
        <v>8</v>
      </c>
      <c r="D66" s="22">
        <v>2</v>
      </c>
      <c r="E66" s="22"/>
      <c r="F66" s="22">
        <v>10</v>
      </c>
      <c r="G66" s="22">
        <v>1</v>
      </c>
      <c r="H66" s="22">
        <v>12</v>
      </c>
      <c r="I66" s="22">
        <v>3</v>
      </c>
      <c r="J66" s="22">
        <v>25</v>
      </c>
      <c r="K66" s="22">
        <v>2</v>
      </c>
      <c r="L66" s="22"/>
      <c r="M66" s="22">
        <v>6</v>
      </c>
      <c r="N66" s="22"/>
      <c r="O66" s="22"/>
      <c r="P66" s="22"/>
      <c r="Q66" s="27">
        <f t="shared" si="1"/>
        <v>89</v>
      </c>
    </row>
    <row r="67" spans="1:17" ht="34.5" customHeight="1">
      <c r="A67" s="2" t="s">
        <v>336</v>
      </c>
      <c r="B67" s="22">
        <v>5</v>
      </c>
      <c r="C67" s="22"/>
      <c r="D67" s="22"/>
      <c r="E67" s="22"/>
      <c r="F67" s="22"/>
      <c r="G67" s="22">
        <v>1</v>
      </c>
      <c r="H67" s="22">
        <v>1</v>
      </c>
      <c r="I67" s="22"/>
      <c r="J67" s="22">
        <v>9</v>
      </c>
      <c r="K67" s="22"/>
      <c r="L67" s="22"/>
      <c r="M67" s="22"/>
      <c r="N67" s="22"/>
      <c r="O67" s="22"/>
      <c r="P67" s="22"/>
      <c r="Q67" s="27">
        <f t="shared" si="1"/>
        <v>16</v>
      </c>
    </row>
    <row r="68" spans="1:17" ht="20.100000000000001" customHeight="1">
      <c r="A68" s="2" t="s">
        <v>59</v>
      </c>
      <c r="B68" s="22">
        <v>6</v>
      </c>
      <c r="C68" s="22">
        <v>1</v>
      </c>
      <c r="D68" s="22">
        <v>2</v>
      </c>
      <c r="E68" s="22"/>
      <c r="F68" s="22">
        <v>4</v>
      </c>
      <c r="G68" s="22"/>
      <c r="H68" s="22">
        <v>1</v>
      </c>
      <c r="I68" s="22">
        <v>1</v>
      </c>
      <c r="J68" s="22">
        <v>20</v>
      </c>
      <c r="K68" s="22"/>
      <c r="L68" s="22"/>
      <c r="M68" s="22"/>
      <c r="N68" s="22"/>
      <c r="O68" s="22"/>
      <c r="P68" s="22"/>
      <c r="Q68" s="27">
        <f t="shared" si="1"/>
        <v>35</v>
      </c>
    </row>
    <row r="69" spans="1:17" ht="20.100000000000001" customHeight="1">
      <c r="A69" s="2" t="s">
        <v>60</v>
      </c>
      <c r="B69" s="22">
        <v>23</v>
      </c>
      <c r="C69" s="22">
        <v>1</v>
      </c>
      <c r="D69" s="22">
        <v>9</v>
      </c>
      <c r="E69" s="22">
        <v>2</v>
      </c>
      <c r="F69" s="22">
        <v>12</v>
      </c>
      <c r="G69" s="22">
        <v>1</v>
      </c>
      <c r="H69" s="22">
        <v>1</v>
      </c>
      <c r="I69" s="22"/>
      <c r="J69" s="22">
        <v>6</v>
      </c>
      <c r="K69" s="22"/>
      <c r="L69" s="22"/>
      <c r="M69" s="22">
        <v>2</v>
      </c>
      <c r="N69" s="22"/>
      <c r="O69" s="22"/>
      <c r="P69" s="22"/>
      <c r="Q69" s="27">
        <f t="shared" si="1"/>
        <v>57</v>
      </c>
    </row>
    <row r="70" spans="1:17" ht="20.100000000000001" customHeight="1">
      <c r="A70" s="2" t="s">
        <v>63</v>
      </c>
      <c r="B70" s="22">
        <v>2</v>
      </c>
      <c r="C70" s="22"/>
      <c r="D70" s="22"/>
      <c r="E70" s="22"/>
      <c r="F70" s="22">
        <v>2</v>
      </c>
      <c r="G70" s="22"/>
      <c r="H70" s="22">
        <v>1</v>
      </c>
      <c r="I70" s="22"/>
      <c r="J70" s="22">
        <v>2</v>
      </c>
      <c r="K70" s="22"/>
      <c r="L70" s="22"/>
      <c r="M70" s="22"/>
      <c r="N70" s="22"/>
      <c r="O70" s="22"/>
      <c r="P70" s="22"/>
      <c r="Q70" s="27">
        <f t="shared" si="1"/>
        <v>7</v>
      </c>
    </row>
    <row r="71" spans="1:17" ht="20.100000000000001" customHeight="1">
      <c r="A71" s="2" t="s">
        <v>51</v>
      </c>
      <c r="B71" s="22">
        <v>6</v>
      </c>
      <c r="C71" s="22"/>
      <c r="D71" s="22"/>
      <c r="E71" s="22"/>
      <c r="F71" s="22">
        <v>2</v>
      </c>
      <c r="G71" s="22"/>
      <c r="H71" s="22"/>
      <c r="I71" s="22"/>
      <c r="J71" s="22">
        <v>2</v>
      </c>
      <c r="K71" s="22"/>
      <c r="L71" s="22"/>
      <c r="M71" s="22"/>
      <c r="N71" s="22"/>
      <c r="O71" s="22"/>
      <c r="P71" s="22"/>
      <c r="Q71" s="27">
        <f t="shared" si="1"/>
        <v>10</v>
      </c>
    </row>
    <row r="72" spans="1:17" ht="20.100000000000001" customHeight="1">
      <c r="A72" s="2" t="s">
        <v>305</v>
      </c>
      <c r="B72" s="22">
        <v>2</v>
      </c>
      <c r="C72" s="22"/>
      <c r="D72" s="22"/>
      <c r="E72" s="22"/>
      <c r="F72" s="22"/>
      <c r="G72" s="22"/>
      <c r="H72" s="22"/>
      <c r="I72" s="22"/>
      <c r="J72" s="22">
        <v>0</v>
      </c>
      <c r="K72" s="22"/>
      <c r="L72" s="22"/>
      <c r="M72" s="22"/>
      <c r="N72" s="22"/>
      <c r="O72" s="22"/>
      <c r="P72" s="22"/>
      <c r="Q72" s="27">
        <f t="shared" si="1"/>
        <v>2</v>
      </c>
    </row>
    <row r="73" spans="1:17" ht="20.100000000000001" customHeight="1">
      <c r="A73" s="2" t="s">
        <v>52</v>
      </c>
      <c r="B73" s="22"/>
      <c r="C73" s="22"/>
      <c r="D73" s="22"/>
      <c r="E73" s="22"/>
      <c r="F73" s="22"/>
      <c r="G73" s="22"/>
      <c r="H73" s="22"/>
      <c r="I73" s="22"/>
      <c r="J73" s="22">
        <v>0</v>
      </c>
      <c r="K73" s="22"/>
      <c r="L73" s="22"/>
      <c r="M73" s="22"/>
      <c r="N73" s="22"/>
      <c r="O73" s="22"/>
      <c r="P73" s="22"/>
      <c r="Q73" s="27">
        <f t="shared" ref="Q73:Q136" si="8">B73+C73+D73+E73+F73+G73+H73+I73+J73+K73+L73+M73+N73+O73+P73</f>
        <v>0</v>
      </c>
    </row>
    <row r="74" spans="1:17" ht="20.100000000000001" customHeight="1">
      <c r="A74" s="2" t="s">
        <v>53</v>
      </c>
      <c r="B74" s="22">
        <v>1</v>
      </c>
      <c r="C74" s="22"/>
      <c r="D74" s="22">
        <v>2</v>
      </c>
      <c r="E74" s="22"/>
      <c r="F74" s="22">
        <v>1</v>
      </c>
      <c r="G74" s="22"/>
      <c r="H74" s="22"/>
      <c r="I74" s="22"/>
      <c r="J74" s="22">
        <v>1</v>
      </c>
      <c r="K74" s="22"/>
      <c r="L74" s="22"/>
      <c r="M74" s="22"/>
      <c r="N74" s="22"/>
      <c r="O74" s="22"/>
      <c r="P74" s="22"/>
      <c r="Q74" s="27">
        <f t="shared" si="8"/>
        <v>5</v>
      </c>
    </row>
    <row r="75" spans="1:17" ht="20.100000000000001" customHeight="1">
      <c r="A75" s="2" t="s">
        <v>54</v>
      </c>
      <c r="B75" s="22">
        <v>19</v>
      </c>
      <c r="C75" s="22">
        <v>1</v>
      </c>
      <c r="D75" s="22">
        <v>5</v>
      </c>
      <c r="E75" s="22">
        <v>2</v>
      </c>
      <c r="F75" s="22">
        <v>5</v>
      </c>
      <c r="G75" s="22"/>
      <c r="H75" s="22"/>
      <c r="I75" s="22"/>
      <c r="J75" s="22">
        <v>6</v>
      </c>
      <c r="K75" s="22"/>
      <c r="L75" s="22"/>
      <c r="M75" s="22">
        <v>1</v>
      </c>
      <c r="N75" s="22"/>
      <c r="O75" s="22"/>
      <c r="P75" s="22"/>
      <c r="Q75" s="27">
        <f t="shared" si="8"/>
        <v>39</v>
      </c>
    </row>
    <row r="76" spans="1:17" ht="20.100000000000001" customHeight="1">
      <c r="A76" s="2" t="s">
        <v>56</v>
      </c>
      <c r="B76" s="22">
        <v>1</v>
      </c>
      <c r="C76" s="22"/>
      <c r="D76" s="22"/>
      <c r="E76" s="22"/>
      <c r="F76" s="22">
        <v>1</v>
      </c>
      <c r="G76" s="22"/>
      <c r="H76" s="22"/>
      <c r="I76" s="22"/>
      <c r="J76" s="22">
        <v>0</v>
      </c>
      <c r="K76" s="22"/>
      <c r="L76" s="22"/>
      <c r="M76" s="22"/>
      <c r="N76" s="22"/>
      <c r="O76" s="22"/>
      <c r="P76" s="22"/>
      <c r="Q76" s="27">
        <f t="shared" si="8"/>
        <v>2</v>
      </c>
    </row>
    <row r="77" spans="1:17" ht="20.100000000000001" customHeight="1">
      <c r="A77" s="2" t="s">
        <v>57</v>
      </c>
      <c r="B77" s="22"/>
      <c r="C77" s="22"/>
      <c r="D77" s="22"/>
      <c r="E77" s="22"/>
      <c r="F77" s="22"/>
      <c r="G77" s="22"/>
      <c r="H77" s="22"/>
      <c r="I77" s="22"/>
      <c r="J77" s="22">
        <v>0</v>
      </c>
      <c r="K77" s="22"/>
      <c r="L77" s="22"/>
      <c r="M77" s="22"/>
      <c r="N77" s="22"/>
      <c r="O77" s="22"/>
      <c r="P77" s="22"/>
      <c r="Q77" s="27">
        <f t="shared" si="8"/>
        <v>0</v>
      </c>
    </row>
    <row r="78" spans="1:17" ht="20.100000000000001" customHeight="1">
      <c r="A78" s="2" t="s">
        <v>66</v>
      </c>
      <c r="B78" s="22">
        <v>2</v>
      </c>
      <c r="C78" s="22"/>
      <c r="D78" s="22"/>
      <c r="E78" s="22">
        <v>1</v>
      </c>
      <c r="F78" s="22">
        <v>7</v>
      </c>
      <c r="G78" s="22">
        <v>3</v>
      </c>
      <c r="H78" s="22">
        <v>1</v>
      </c>
      <c r="I78" s="22">
        <v>2</v>
      </c>
      <c r="J78" s="22">
        <v>11</v>
      </c>
      <c r="K78" s="22"/>
      <c r="L78" s="22"/>
      <c r="M78" s="22">
        <v>1</v>
      </c>
      <c r="N78" s="22"/>
      <c r="O78" s="22"/>
      <c r="P78" s="22"/>
      <c r="Q78" s="27">
        <f t="shared" si="8"/>
        <v>28</v>
      </c>
    </row>
    <row r="79" spans="1:17" ht="20.100000000000001" customHeight="1">
      <c r="A79" s="2" t="s">
        <v>67</v>
      </c>
      <c r="B79" s="22">
        <v>5</v>
      </c>
      <c r="C79" s="22"/>
      <c r="D79" s="22"/>
      <c r="E79" s="22">
        <v>1</v>
      </c>
      <c r="F79" s="22">
        <v>2</v>
      </c>
      <c r="G79" s="22">
        <v>4</v>
      </c>
      <c r="H79" s="22">
        <v>1</v>
      </c>
      <c r="I79" s="22">
        <v>2</v>
      </c>
      <c r="J79" s="22">
        <v>31</v>
      </c>
      <c r="K79" s="22"/>
      <c r="L79" s="22"/>
      <c r="M79" s="22">
        <v>4</v>
      </c>
      <c r="N79" s="22"/>
      <c r="O79" s="22"/>
      <c r="P79" s="22"/>
      <c r="Q79" s="27">
        <f t="shared" si="8"/>
        <v>50</v>
      </c>
    </row>
    <row r="80" spans="1:17" ht="20.100000000000001" customHeight="1">
      <c r="A80" s="2" t="s">
        <v>61</v>
      </c>
      <c r="B80" s="22">
        <v>2</v>
      </c>
      <c r="C80" s="22"/>
      <c r="D80" s="22">
        <v>4</v>
      </c>
      <c r="E80" s="22"/>
      <c r="F80" s="22">
        <v>2</v>
      </c>
      <c r="G80" s="22"/>
      <c r="H80" s="22"/>
      <c r="I80" s="22"/>
      <c r="J80" s="22">
        <v>3</v>
      </c>
      <c r="K80" s="22"/>
      <c r="L80" s="22"/>
      <c r="M80" s="22"/>
      <c r="N80" s="22"/>
      <c r="O80" s="22"/>
      <c r="P80" s="22"/>
      <c r="Q80" s="27">
        <f t="shared" si="8"/>
        <v>11</v>
      </c>
    </row>
    <row r="81" spans="1:17" ht="20.100000000000001" customHeight="1">
      <c r="A81" s="2" t="s">
        <v>62</v>
      </c>
      <c r="B81" s="22">
        <v>9</v>
      </c>
      <c r="C81" s="22">
        <v>1</v>
      </c>
      <c r="D81" s="22">
        <v>4</v>
      </c>
      <c r="E81" s="22">
        <v>2</v>
      </c>
      <c r="F81" s="22">
        <v>4</v>
      </c>
      <c r="G81" s="22"/>
      <c r="H81" s="22">
        <v>2</v>
      </c>
      <c r="I81" s="22">
        <v>1</v>
      </c>
      <c r="J81" s="22">
        <v>5</v>
      </c>
      <c r="K81" s="22"/>
      <c r="L81" s="22"/>
      <c r="M81" s="22"/>
      <c r="N81" s="22"/>
      <c r="O81" s="22"/>
      <c r="P81" s="22"/>
      <c r="Q81" s="27">
        <f t="shared" si="8"/>
        <v>28</v>
      </c>
    </row>
    <row r="82" spans="1:17" ht="20.100000000000001" customHeight="1">
      <c r="A82" s="2" t="s">
        <v>68</v>
      </c>
      <c r="B82" s="22">
        <v>4</v>
      </c>
      <c r="C82" s="22">
        <v>1</v>
      </c>
      <c r="D82" s="22"/>
      <c r="E82" s="22"/>
      <c r="F82" s="22"/>
      <c r="G82" s="22"/>
      <c r="H82" s="22"/>
      <c r="I82" s="22"/>
      <c r="J82" s="22">
        <v>2</v>
      </c>
      <c r="K82" s="22"/>
      <c r="L82" s="22"/>
      <c r="M82" s="22"/>
      <c r="N82" s="22"/>
      <c r="O82" s="22"/>
      <c r="P82" s="22"/>
      <c r="Q82" s="27">
        <f t="shared" si="8"/>
        <v>7</v>
      </c>
    </row>
    <row r="83" spans="1:17" ht="20.100000000000001" customHeight="1">
      <c r="A83" s="2" t="s">
        <v>64</v>
      </c>
      <c r="B83" s="22">
        <v>7</v>
      </c>
      <c r="C83" s="22"/>
      <c r="D83" s="22"/>
      <c r="E83" s="22"/>
      <c r="F83" s="22">
        <v>1</v>
      </c>
      <c r="G83" s="22"/>
      <c r="H83" s="22"/>
      <c r="I83" s="22"/>
      <c r="J83" s="22">
        <v>4</v>
      </c>
      <c r="K83" s="22"/>
      <c r="L83" s="22"/>
      <c r="M83" s="22"/>
      <c r="N83" s="22"/>
      <c r="O83" s="22"/>
      <c r="P83" s="22"/>
      <c r="Q83" s="27">
        <f t="shared" si="8"/>
        <v>12</v>
      </c>
    </row>
    <row r="84" spans="1:17" ht="20.100000000000001" customHeight="1">
      <c r="A84" s="2" t="s">
        <v>65</v>
      </c>
      <c r="B84" s="22"/>
      <c r="C84" s="22"/>
      <c r="D84" s="22"/>
      <c r="E84" s="22"/>
      <c r="F84" s="22">
        <v>1</v>
      </c>
      <c r="G84" s="22"/>
      <c r="H84" s="22">
        <v>19</v>
      </c>
      <c r="I84" s="22"/>
      <c r="J84" s="22">
        <v>1</v>
      </c>
      <c r="K84" s="22"/>
      <c r="L84" s="22"/>
      <c r="M84" s="22"/>
      <c r="N84" s="22"/>
      <c r="O84" s="22"/>
      <c r="P84" s="22"/>
      <c r="Q84" s="27">
        <f t="shared" si="8"/>
        <v>21</v>
      </c>
    </row>
    <row r="85" spans="1:17" ht="20.100000000000001" customHeight="1">
      <c r="A85" s="2" t="s">
        <v>55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7">
        <f t="shared" si="8"/>
        <v>0</v>
      </c>
    </row>
    <row r="86" spans="1:17" ht="20.100000000000001" customHeight="1">
      <c r="A86" s="2" t="s">
        <v>337</v>
      </c>
      <c r="B86" s="22">
        <v>1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7">
        <f t="shared" si="8"/>
        <v>1</v>
      </c>
    </row>
    <row r="87" spans="1:17" ht="20.100000000000001" customHeight="1">
      <c r="A87" s="2" t="s">
        <v>338</v>
      </c>
      <c r="B87" s="22">
        <v>2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7">
        <f t="shared" si="8"/>
        <v>2</v>
      </c>
    </row>
    <row r="88" spans="1:17" ht="20.100000000000001" customHeight="1">
      <c r="A88" s="2" t="s">
        <v>339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7">
        <f t="shared" si="8"/>
        <v>0</v>
      </c>
    </row>
    <row r="89" spans="1:17" ht="20.100000000000001" customHeight="1">
      <c r="A89" s="2" t="s">
        <v>340</v>
      </c>
      <c r="B89" s="22">
        <v>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7">
        <f t="shared" si="8"/>
        <v>1</v>
      </c>
    </row>
    <row r="90" spans="1:17" ht="20.100000000000001" customHeight="1">
      <c r="A90" s="2" t="s">
        <v>341</v>
      </c>
      <c r="B90" s="22">
        <v>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7">
        <f t="shared" si="8"/>
        <v>3</v>
      </c>
    </row>
    <row r="91" spans="1:17" ht="20.100000000000001" customHeight="1">
      <c r="A91" s="2" t="s">
        <v>342</v>
      </c>
      <c r="B91" s="22">
        <v>1</v>
      </c>
      <c r="C91" s="22"/>
      <c r="D91" s="22"/>
      <c r="E91" s="22"/>
      <c r="F91" s="22">
        <v>1</v>
      </c>
      <c r="G91" s="22"/>
      <c r="H91" s="22"/>
      <c r="I91" s="22"/>
      <c r="J91" s="22"/>
      <c r="K91" s="22">
        <v>3</v>
      </c>
      <c r="L91" s="22"/>
      <c r="M91" s="22"/>
      <c r="N91" s="22"/>
      <c r="O91" s="22"/>
      <c r="P91" s="22"/>
      <c r="Q91" s="27">
        <f t="shared" si="8"/>
        <v>5</v>
      </c>
    </row>
    <row r="92" spans="1:17" ht="25.5" customHeight="1">
      <c r="A92" s="31" t="s">
        <v>69</v>
      </c>
      <c r="B92" s="27">
        <f>B93+B94+B95+B96+B97+B98</f>
        <v>44</v>
      </c>
      <c r="C92" s="27">
        <f t="shared" ref="C92:M92" si="9">C93+C94+C95+C96+C97+C98</f>
        <v>5</v>
      </c>
      <c r="D92" s="27">
        <f t="shared" si="9"/>
        <v>16</v>
      </c>
      <c r="E92" s="27">
        <f>E93+E94+E95+E96+E97+E98</f>
        <v>28</v>
      </c>
      <c r="F92" s="27">
        <f t="shared" si="9"/>
        <v>65</v>
      </c>
      <c r="G92" s="27">
        <f t="shared" si="9"/>
        <v>8</v>
      </c>
      <c r="H92" s="27">
        <f t="shared" si="9"/>
        <v>13</v>
      </c>
      <c r="I92" s="27">
        <f t="shared" si="9"/>
        <v>24</v>
      </c>
      <c r="J92" s="27">
        <f>J93+J94+J95+J96+J97+J98</f>
        <v>238</v>
      </c>
      <c r="K92" s="27">
        <f t="shared" si="9"/>
        <v>1</v>
      </c>
      <c r="L92" s="27">
        <f t="shared" si="9"/>
        <v>0</v>
      </c>
      <c r="M92" s="27">
        <f t="shared" si="9"/>
        <v>17</v>
      </c>
      <c r="N92" s="27">
        <f>N93+N94+N95+N96+N97+N98</f>
        <v>0</v>
      </c>
      <c r="O92" s="27">
        <f>O93+O94+O95+O96+O97+O98</f>
        <v>0</v>
      </c>
      <c r="P92" s="27">
        <f>P93+P94+P95+P96+P97+P98</f>
        <v>0</v>
      </c>
      <c r="Q92" s="27">
        <f t="shared" si="8"/>
        <v>459</v>
      </c>
    </row>
    <row r="93" spans="1:17" ht="20.100000000000001" customHeight="1">
      <c r="A93" s="2" t="s">
        <v>71</v>
      </c>
      <c r="B93" s="22">
        <v>2</v>
      </c>
      <c r="C93" s="22"/>
      <c r="D93" s="22"/>
      <c r="E93" s="22"/>
      <c r="F93" s="22"/>
      <c r="G93" s="22"/>
      <c r="H93" s="22"/>
      <c r="I93" s="22"/>
      <c r="J93" s="22">
        <v>26</v>
      </c>
      <c r="K93" s="22"/>
      <c r="L93" s="22"/>
      <c r="M93" s="22"/>
      <c r="N93" s="22"/>
      <c r="O93" s="22"/>
      <c r="P93" s="22"/>
      <c r="Q93" s="27">
        <f t="shared" si="8"/>
        <v>28</v>
      </c>
    </row>
    <row r="94" spans="1:17" ht="20.100000000000001" customHeight="1">
      <c r="A94" s="2" t="s">
        <v>73</v>
      </c>
      <c r="B94" s="22">
        <v>21</v>
      </c>
      <c r="C94" s="22">
        <v>3</v>
      </c>
      <c r="D94" s="22">
        <v>3</v>
      </c>
      <c r="E94" s="22">
        <v>17</v>
      </c>
      <c r="F94" s="22">
        <v>35</v>
      </c>
      <c r="G94" s="22">
        <v>6</v>
      </c>
      <c r="H94" s="22">
        <v>6</v>
      </c>
      <c r="I94" s="22">
        <v>14</v>
      </c>
      <c r="J94" s="22">
        <v>85</v>
      </c>
      <c r="K94" s="22">
        <v>1</v>
      </c>
      <c r="L94" s="22"/>
      <c r="M94" s="22">
        <v>9</v>
      </c>
      <c r="N94" s="22"/>
      <c r="O94" s="22"/>
      <c r="P94" s="22"/>
      <c r="Q94" s="27">
        <f t="shared" si="8"/>
        <v>200</v>
      </c>
    </row>
    <row r="95" spans="1:17" ht="20.100000000000001" customHeight="1">
      <c r="A95" s="2" t="s">
        <v>72</v>
      </c>
      <c r="B95" s="22">
        <v>7</v>
      </c>
      <c r="C95" s="22">
        <v>1</v>
      </c>
      <c r="D95" s="22">
        <v>1</v>
      </c>
      <c r="E95" s="22"/>
      <c r="F95" s="22">
        <v>6</v>
      </c>
      <c r="G95" s="22"/>
      <c r="H95" s="22">
        <v>7</v>
      </c>
      <c r="I95" s="22"/>
      <c r="J95" s="22">
        <v>16</v>
      </c>
      <c r="K95" s="22"/>
      <c r="L95" s="22"/>
      <c r="M95" s="22"/>
      <c r="N95" s="22"/>
      <c r="O95" s="22"/>
      <c r="P95" s="22"/>
      <c r="Q95" s="27">
        <f t="shared" si="8"/>
        <v>38</v>
      </c>
    </row>
    <row r="96" spans="1:17" ht="20.100000000000001" customHeight="1">
      <c r="A96" s="2" t="s">
        <v>70</v>
      </c>
      <c r="B96" s="22"/>
      <c r="C96" s="22"/>
      <c r="D96" s="22">
        <v>5</v>
      </c>
      <c r="E96" s="22"/>
      <c r="F96" s="22">
        <v>6</v>
      </c>
      <c r="G96" s="22"/>
      <c r="H96" s="22"/>
      <c r="I96" s="22">
        <v>4</v>
      </c>
      <c r="J96" s="22">
        <v>15</v>
      </c>
      <c r="K96" s="22"/>
      <c r="L96" s="22"/>
      <c r="M96" s="22">
        <v>1</v>
      </c>
      <c r="N96" s="22"/>
      <c r="O96" s="22"/>
      <c r="P96" s="22"/>
      <c r="Q96" s="27">
        <f t="shared" si="8"/>
        <v>31</v>
      </c>
    </row>
    <row r="97" spans="1:17" ht="20.100000000000001" customHeight="1">
      <c r="A97" s="2" t="s">
        <v>74</v>
      </c>
      <c r="B97" s="22">
        <v>14</v>
      </c>
      <c r="C97" s="22">
        <v>1</v>
      </c>
      <c r="D97" s="22">
        <v>7</v>
      </c>
      <c r="E97" s="22">
        <v>11</v>
      </c>
      <c r="F97" s="22">
        <v>18</v>
      </c>
      <c r="G97" s="22">
        <v>1</v>
      </c>
      <c r="H97" s="22"/>
      <c r="I97" s="22">
        <v>6</v>
      </c>
      <c r="J97" s="22">
        <v>77</v>
      </c>
      <c r="K97" s="22"/>
      <c r="L97" s="22"/>
      <c r="M97" s="22">
        <v>7</v>
      </c>
      <c r="N97" s="22"/>
      <c r="O97" s="22"/>
      <c r="P97" s="22"/>
      <c r="Q97" s="27">
        <f t="shared" si="8"/>
        <v>142</v>
      </c>
    </row>
    <row r="98" spans="1:17" ht="20.100000000000001" customHeight="1">
      <c r="A98" s="2" t="s">
        <v>302</v>
      </c>
      <c r="B98" s="22"/>
      <c r="C98" s="22"/>
      <c r="D98" s="22"/>
      <c r="E98" s="22"/>
      <c r="F98" s="22"/>
      <c r="G98" s="22">
        <v>1</v>
      </c>
      <c r="H98" s="22"/>
      <c r="I98" s="22"/>
      <c r="J98" s="22">
        <v>19</v>
      </c>
      <c r="K98" s="22"/>
      <c r="L98" s="22"/>
      <c r="M98" s="22"/>
      <c r="N98" s="22"/>
      <c r="O98" s="22"/>
      <c r="P98" s="22"/>
      <c r="Q98" s="27">
        <f t="shared" si="8"/>
        <v>20</v>
      </c>
    </row>
    <row r="99" spans="1:17" ht="24" customHeight="1">
      <c r="A99" s="33" t="s">
        <v>75</v>
      </c>
      <c r="B99" s="27">
        <f>B100+B101+B102+B103+B104+B105+B106+B107+B108</f>
        <v>31</v>
      </c>
      <c r="C99" s="27">
        <f t="shared" ref="C99:P99" si="10">C100+C101+C102+C103+C104+C105+C106+C107+C108</f>
        <v>7</v>
      </c>
      <c r="D99" s="27">
        <f t="shared" si="10"/>
        <v>5</v>
      </c>
      <c r="E99" s="27">
        <f t="shared" si="10"/>
        <v>44</v>
      </c>
      <c r="F99" s="27">
        <f t="shared" si="10"/>
        <v>40</v>
      </c>
      <c r="G99" s="27">
        <f t="shared" si="10"/>
        <v>1</v>
      </c>
      <c r="H99" s="27">
        <f t="shared" si="10"/>
        <v>16</v>
      </c>
      <c r="I99" s="27">
        <f t="shared" si="10"/>
        <v>19</v>
      </c>
      <c r="J99" s="27">
        <f>J100+J101+J102+J103+J104+J105+J106+J107+J108</f>
        <v>220</v>
      </c>
      <c r="K99" s="27">
        <f t="shared" si="10"/>
        <v>9</v>
      </c>
      <c r="L99" s="27">
        <f t="shared" si="10"/>
        <v>0</v>
      </c>
      <c r="M99" s="27">
        <f t="shared" si="10"/>
        <v>27</v>
      </c>
      <c r="N99" s="27">
        <f t="shared" si="10"/>
        <v>0</v>
      </c>
      <c r="O99" s="27">
        <f t="shared" si="10"/>
        <v>0</v>
      </c>
      <c r="P99" s="27">
        <f t="shared" si="10"/>
        <v>0</v>
      </c>
      <c r="Q99" s="27">
        <f t="shared" si="8"/>
        <v>419</v>
      </c>
    </row>
    <row r="100" spans="1:17" ht="20.100000000000001" customHeight="1">
      <c r="A100" s="2" t="s">
        <v>76</v>
      </c>
      <c r="B100" s="22">
        <v>11</v>
      </c>
      <c r="C100" s="22">
        <v>4</v>
      </c>
      <c r="D100" s="22">
        <v>2</v>
      </c>
      <c r="E100" s="22">
        <v>12</v>
      </c>
      <c r="F100" s="22">
        <v>12</v>
      </c>
      <c r="G100" s="22">
        <v>1</v>
      </c>
      <c r="H100" s="22">
        <v>5</v>
      </c>
      <c r="I100" s="22">
        <v>6</v>
      </c>
      <c r="J100" s="22">
        <v>43</v>
      </c>
      <c r="K100" s="22">
        <v>2</v>
      </c>
      <c r="L100" s="22"/>
      <c r="M100" s="22">
        <v>5</v>
      </c>
      <c r="N100" s="22"/>
      <c r="O100" s="22"/>
      <c r="P100" s="22"/>
      <c r="Q100" s="27">
        <f t="shared" si="8"/>
        <v>103</v>
      </c>
    </row>
    <row r="101" spans="1:17" ht="20.100000000000001" customHeight="1">
      <c r="A101" s="2" t="s">
        <v>78</v>
      </c>
      <c r="B101" s="22">
        <v>15</v>
      </c>
      <c r="C101" s="22">
        <v>1</v>
      </c>
      <c r="D101" s="22">
        <v>1</v>
      </c>
      <c r="E101" s="22">
        <v>12</v>
      </c>
      <c r="F101" s="22">
        <v>17</v>
      </c>
      <c r="G101" s="22"/>
      <c r="H101" s="22">
        <v>6</v>
      </c>
      <c r="I101" s="22">
        <v>5</v>
      </c>
      <c r="J101" s="22">
        <v>13</v>
      </c>
      <c r="K101" s="22">
        <v>1</v>
      </c>
      <c r="L101" s="22"/>
      <c r="M101" s="22">
        <v>6</v>
      </c>
      <c r="N101" s="22"/>
      <c r="O101" s="22"/>
      <c r="P101" s="22"/>
      <c r="Q101" s="27">
        <f t="shared" si="8"/>
        <v>77</v>
      </c>
    </row>
    <row r="102" spans="1:17" ht="20.100000000000001" customHeight="1">
      <c r="A102" s="2" t="s">
        <v>303</v>
      </c>
      <c r="B102" s="22">
        <v>2</v>
      </c>
      <c r="C102" s="22"/>
      <c r="D102" s="22">
        <v>1</v>
      </c>
      <c r="E102" s="22"/>
      <c r="F102" s="22"/>
      <c r="G102" s="22"/>
      <c r="H102" s="22"/>
      <c r="I102" s="22"/>
      <c r="J102" s="22">
        <v>43</v>
      </c>
      <c r="K102" s="22"/>
      <c r="L102" s="22"/>
      <c r="M102" s="22">
        <v>1</v>
      </c>
      <c r="N102" s="22"/>
      <c r="O102" s="22"/>
      <c r="P102" s="22"/>
      <c r="Q102" s="27">
        <f t="shared" si="8"/>
        <v>47</v>
      </c>
    </row>
    <row r="103" spans="1:17" ht="20.100000000000001" customHeight="1">
      <c r="A103" s="2" t="s">
        <v>77</v>
      </c>
      <c r="B103" s="22"/>
      <c r="C103" s="22"/>
      <c r="D103" s="22">
        <v>1</v>
      </c>
      <c r="E103" s="22"/>
      <c r="F103" s="22"/>
      <c r="G103" s="22"/>
      <c r="H103" s="22">
        <v>5</v>
      </c>
      <c r="I103" s="22"/>
      <c r="J103" s="22">
        <v>4</v>
      </c>
      <c r="K103" s="22"/>
      <c r="L103" s="22"/>
      <c r="M103" s="22"/>
      <c r="N103" s="22"/>
      <c r="O103" s="22"/>
      <c r="P103" s="22"/>
      <c r="Q103" s="27">
        <f t="shared" si="8"/>
        <v>10</v>
      </c>
    </row>
    <row r="104" spans="1:17" ht="20.100000000000001" customHeight="1">
      <c r="A104" s="2" t="s">
        <v>79</v>
      </c>
      <c r="B104" s="22"/>
      <c r="C104" s="22"/>
      <c r="D104" s="22"/>
      <c r="E104" s="22">
        <v>20</v>
      </c>
      <c r="F104" s="22">
        <v>11</v>
      </c>
      <c r="G104" s="22"/>
      <c r="H104" s="22"/>
      <c r="I104" s="22">
        <v>6</v>
      </c>
      <c r="J104" s="22">
        <v>64</v>
      </c>
      <c r="K104" s="22">
        <v>2</v>
      </c>
      <c r="L104" s="22"/>
      <c r="M104" s="22">
        <v>6</v>
      </c>
      <c r="N104" s="22"/>
      <c r="O104" s="22"/>
      <c r="P104" s="22"/>
      <c r="Q104" s="27">
        <f t="shared" si="8"/>
        <v>109</v>
      </c>
    </row>
    <row r="105" spans="1:17" ht="20.100000000000001" customHeight="1">
      <c r="A105" s="2" t="s">
        <v>80</v>
      </c>
      <c r="B105" s="22"/>
      <c r="C105" s="22">
        <v>2</v>
      </c>
      <c r="D105" s="22"/>
      <c r="E105" s="22"/>
      <c r="F105" s="22"/>
      <c r="G105" s="22"/>
      <c r="H105" s="22"/>
      <c r="I105" s="22">
        <v>2</v>
      </c>
      <c r="J105" s="22">
        <v>21</v>
      </c>
      <c r="K105" s="22">
        <v>1</v>
      </c>
      <c r="L105" s="22"/>
      <c r="M105" s="22">
        <v>3</v>
      </c>
      <c r="N105" s="22"/>
      <c r="O105" s="22"/>
      <c r="P105" s="22"/>
      <c r="Q105" s="27">
        <f t="shared" si="8"/>
        <v>29</v>
      </c>
    </row>
    <row r="106" spans="1:17" ht="20.100000000000001" customHeight="1">
      <c r="A106" s="2" t="s">
        <v>81</v>
      </c>
      <c r="B106" s="22"/>
      <c r="C106" s="22"/>
      <c r="D106" s="22"/>
      <c r="E106" s="22"/>
      <c r="F106" s="22"/>
      <c r="G106" s="22"/>
      <c r="H106" s="22"/>
      <c r="I106" s="22"/>
      <c r="J106" s="22">
        <v>0</v>
      </c>
      <c r="K106" s="22"/>
      <c r="L106" s="22"/>
      <c r="M106" s="22">
        <v>6</v>
      </c>
      <c r="N106" s="22"/>
      <c r="O106" s="22"/>
      <c r="P106" s="22"/>
      <c r="Q106" s="27">
        <f t="shared" si="8"/>
        <v>6</v>
      </c>
    </row>
    <row r="107" spans="1:17" ht="20.100000000000001" customHeight="1">
      <c r="A107" s="2" t="s">
        <v>82</v>
      </c>
      <c r="B107" s="22"/>
      <c r="C107" s="22"/>
      <c r="D107" s="22"/>
      <c r="E107" s="22"/>
      <c r="F107" s="22"/>
      <c r="G107" s="22"/>
      <c r="H107" s="22"/>
      <c r="I107" s="22"/>
      <c r="J107" s="22">
        <v>0</v>
      </c>
      <c r="K107" s="22"/>
      <c r="L107" s="22"/>
      <c r="M107" s="22"/>
      <c r="N107" s="22"/>
      <c r="O107" s="22"/>
      <c r="P107" s="22"/>
      <c r="Q107" s="27">
        <f t="shared" si="8"/>
        <v>0</v>
      </c>
    </row>
    <row r="108" spans="1:17" ht="20.100000000000001" customHeight="1">
      <c r="A108" s="2" t="s">
        <v>83</v>
      </c>
      <c r="B108" s="22">
        <v>3</v>
      </c>
      <c r="C108" s="22"/>
      <c r="D108" s="22"/>
      <c r="E108" s="22"/>
      <c r="F108" s="22"/>
      <c r="G108" s="22"/>
      <c r="H108" s="22"/>
      <c r="I108" s="22"/>
      <c r="J108" s="22">
        <v>32</v>
      </c>
      <c r="K108" s="22">
        <v>3</v>
      </c>
      <c r="L108" s="22"/>
      <c r="M108" s="22"/>
      <c r="N108" s="22"/>
      <c r="O108" s="22"/>
      <c r="P108" s="22"/>
      <c r="Q108" s="27">
        <f t="shared" si="8"/>
        <v>38</v>
      </c>
    </row>
    <row r="109" spans="1:17" ht="21.75" customHeight="1">
      <c r="A109" s="31" t="s">
        <v>84</v>
      </c>
      <c r="B109" s="27">
        <f>B110+B111+B112</f>
        <v>0</v>
      </c>
      <c r="C109" s="27">
        <f t="shared" ref="C109:M109" si="11">C110+C111+C112</f>
        <v>0</v>
      </c>
      <c r="D109" s="27">
        <f t="shared" si="11"/>
        <v>18</v>
      </c>
      <c r="E109" s="27">
        <f>E110+E111+E112</f>
        <v>5</v>
      </c>
      <c r="F109" s="27">
        <f t="shared" si="11"/>
        <v>4</v>
      </c>
      <c r="G109" s="27">
        <f t="shared" si="11"/>
        <v>4</v>
      </c>
      <c r="H109" s="27">
        <f t="shared" si="11"/>
        <v>8</v>
      </c>
      <c r="I109" s="27">
        <f t="shared" si="11"/>
        <v>0</v>
      </c>
      <c r="J109" s="27">
        <f>J110+J111+J112</f>
        <v>29</v>
      </c>
      <c r="K109" s="27">
        <f t="shared" si="11"/>
        <v>1</v>
      </c>
      <c r="L109" s="27">
        <f t="shared" si="11"/>
        <v>0</v>
      </c>
      <c r="M109" s="27">
        <f t="shared" si="11"/>
        <v>4</v>
      </c>
      <c r="N109" s="27">
        <f>N110+N111+N112</f>
        <v>0</v>
      </c>
      <c r="O109" s="27">
        <f>O110+O111+O112</f>
        <v>0</v>
      </c>
      <c r="P109" s="27">
        <f>P110+P111+P112</f>
        <v>0</v>
      </c>
      <c r="Q109" s="27">
        <f t="shared" si="8"/>
        <v>73</v>
      </c>
    </row>
    <row r="110" spans="1:17" ht="20.100000000000001" customHeight="1">
      <c r="A110" s="2" t="s">
        <v>85</v>
      </c>
      <c r="B110" s="22"/>
      <c r="C110" s="22"/>
      <c r="D110" s="22">
        <v>16</v>
      </c>
      <c r="E110" s="22">
        <v>5</v>
      </c>
      <c r="F110" s="22">
        <v>2</v>
      </c>
      <c r="G110" s="22">
        <v>4</v>
      </c>
      <c r="H110" s="22">
        <v>6</v>
      </c>
      <c r="I110" s="22"/>
      <c r="J110" s="22">
        <v>23</v>
      </c>
      <c r="K110" s="22">
        <v>1</v>
      </c>
      <c r="L110" s="22"/>
      <c r="M110" s="22">
        <v>4</v>
      </c>
      <c r="N110" s="22"/>
      <c r="O110" s="22"/>
      <c r="P110" s="22"/>
      <c r="Q110" s="27">
        <f t="shared" si="8"/>
        <v>61</v>
      </c>
    </row>
    <row r="111" spans="1:17" ht="20.100000000000001" customHeight="1">
      <c r="A111" s="2" t="s">
        <v>86</v>
      </c>
      <c r="B111" s="22"/>
      <c r="C111" s="22"/>
      <c r="D111" s="22">
        <v>2</v>
      </c>
      <c r="E111" s="22"/>
      <c r="F111" s="22">
        <v>2</v>
      </c>
      <c r="G111" s="22"/>
      <c r="H111" s="22">
        <v>2</v>
      </c>
      <c r="I111" s="22"/>
      <c r="J111" s="22">
        <v>3</v>
      </c>
      <c r="K111" s="22"/>
      <c r="L111" s="22"/>
      <c r="M111" s="22"/>
      <c r="N111" s="22"/>
      <c r="O111" s="22"/>
      <c r="P111" s="22"/>
      <c r="Q111" s="27">
        <f t="shared" si="8"/>
        <v>9</v>
      </c>
    </row>
    <row r="112" spans="1:17" ht="20.100000000000001" customHeight="1">
      <c r="A112" s="2" t="s">
        <v>25</v>
      </c>
      <c r="B112" s="22"/>
      <c r="C112" s="22"/>
      <c r="D112" s="22"/>
      <c r="E112" s="22"/>
      <c r="F112" s="22"/>
      <c r="G112" s="22"/>
      <c r="H112" s="22"/>
      <c r="I112" s="22"/>
      <c r="J112" s="22">
        <v>3</v>
      </c>
      <c r="K112" s="22"/>
      <c r="L112" s="22"/>
      <c r="M112" s="22"/>
      <c r="N112" s="22"/>
      <c r="O112" s="22"/>
      <c r="P112" s="22"/>
      <c r="Q112" s="27">
        <f t="shared" si="8"/>
        <v>3</v>
      </c>
    </row>
    <row r="113" spans="1:17" ht="21" customHeight="1">
      <c r="A113" s="33" t="s">
        <v>87</v>
      </c>
      <c r="B113" s="27">
        <f>B114+B115+B116+B117+B118+B119</f>
        <v>21</v>
      </c>
      <c r="C113" s="27">
        <f t="shared" ref="C113:M113" si="12">C114+C115+C116+C117+C118+C119</f>
        <v>5</v>
      </c>
      <c r="D113" s="27">
        <f t="shared" si="12"/>
        <v>4</v>
      </c>
      <c r="E113" s="27">
        <f>E114+E115+E116+E117+E118+E119</f>
        <v>22</v>
      </c>
      <c r="F113" s="27">
        <f t="shared" si="12"/>
        <v>41</v>
      </c>
      <c r="G113" s="27">
        <f t="shared" si="12"/>
        <v>3</v>
      </c>
      <c r="H113" s="27">
        <f t="shared" si="12"/>
        <v>19</v>
      </c>
      <c r="I113" s="27">
        <f t="shared" si="12"/>
        <v>18</v>
      </c>
      <c r="J113" s="27">
        <f>J114+J115+J116+J117+J118+J119</f>
        <v>228</v>
      </c>
      <c r="K113" s="27">
        <f t="shared" si="12"/>
        <v>12</v>
      </c>
      <c r="L113" s="27">
        <f t="shared" si="12"/>
        <v>0</v>
      </c>
      <c r="M113" s="27">
        <f t="shared" si="12"/>
        <v>28</v>
      </c>
      <c r="N113" s="27">
        <f>N114+N115+N116+N117+N118+N119</f>
        <v>0</v>
      </c>
      <c r="O113" s="27">
        <f>O114+O115+O116+O117+O118+O119</f>
        <v>0</v>
      </c>
      <c r="P113" s="27">
        <f>P114+P115+P116+P117+P118+P119</f>
        <v>0</v>
      </c>
      <c r="Q113" s="27">
        <f t="shared" si="8"/>
        <v>401</v>
      </c>
    </row>
    <row r="114" spans="1:17" ht="20.100000000000001" customHeight="1">
      <c r="A114" s="2" t="s">
        <v>88</v>
      </c>
      <c r="B114" s="22">
        <v>8</v>
      </c>
      <c r="C114" s="22">
        <v>2</v>
      </c>
      <c r="D114" s="22"/>
      <c r="E114" s="22">
        <v>15</v>
      </c>
      <c r="F114" s="22">
        <v>12</v>
      </c>
      <c r="G114" s="22"/>
      <c r="H114" s="22">
        <v>4</v>
      </c>
      <c r="I114" s="22">
        <v>5</v>
      </c>
      <c r="J114" s="22">
        <v>31</v>
      </c>
      <c r="K114" s="22">
        <v>4</v>
      </c>
      <c r="L114" s="22"/>
      <c r="M114" s="22">
        <v>9</v>
      </c>
      <c r="N114" s="22"/>
      <c r="O114" s="22"/>
      <c r="P114" s="22"/>
      <c r="Q114" s="27">
        <f t="shared" si="8"/>
        <v>90</v>
      </c>
    </row>
    <row r="115" spans="1:17" ht="20.100000000000001" customHeight="1">
      <c r="A115" s="6" t="s">
        <v>29</v>
      </c>
      <c r="B115" s="22">
        <v>3</v>
      </c>
      <c r="C115" s="22">
        <v>1</v>
      </c>
      <c r="D115" s="22"/>
      <c r="E115" s="22">
        <v>4</v>
      </c>
      <c r="F115" s="22">
        <v>3</v>
      </c>
      <c r="G115" s="22">
        <v>3</v>
      </c>
      <c r="H115" s="22">
        <v>10</v>
      </c>
      <c r="I115" s="22">
        <v>4</v>
      </c>
      <c r="J115" s="22">
        <v>12</v>
      </c>
      <c r="K115" s="22">
        <v>2</v>
      </c>
      <c r="L115" s="22"/>
      <c r="M115" s="22">
        <v>8</v>
      </c>
      <c r="N115" s="22"/>
      <c r="O115" s="22"/>
      <c r="P115" s="22"/>
      <c r="Q115" s="27">
        <f t="shared" si="8"/>
        <v>50</v>
      </c>
    </row>
    <row r="116" spans="1:17" ht="20.100000000000001" customHeight="1">
      <c r="A116" s="2" t="s">
        <v>89</v>
      </c>
      <c r="B116" s="22"/>
      <c r="C116" s="22"/>
      <c r="D116" s="22">
        <v>4</v>
      </c>
      <c r="E116" s="22">
        <v>3</v>
      </c>
      <c r="F116" s="22">
        <v>14</v>
      </c>
      <c r="G116" s="22"/>
      <c r="H116" s="22">
        <v>3</v>
      </c>
      <c r="I116" s="22">
        <v>3</v>
      </c>
      <c r="J116" s="22">
        <v>69</v>
      </c>
      <c r="K116" s="22">
        <v>2</v>
      </c>
      <c r="L116" s="22"/>
      <c r="M116" s="22">
        <v>8</v>
      </c>
      <c r="N116" s="22"/>
      <c r="O116" s="22"/>
      <c r="P116" s="22"/>
      <c r="Q116" s="27">
        <f t="shared" si="8"/>
        <v>106</v>
      </c>
    </row>
    <row r="117" spans="1:17" ht="20.100000000000001" customHeight="1">
      <c r="A117" s="2" t="s">
        <v>296</v>
      </c>
      <c r="B117" s="22">
        <v>8</v>
      </c>
      <c r="C117" s="22">
        <v>2</v>
      </c>
      <c r="D117" s="22"/>
      <c r="E117" s="22"/>
      <c r="F117" s="22">
        <v>10</v>
      </c>
      <c r="G117" s="22"/>
      <c r="H117" s="22">
        <v>2</v>
      </c>
      <c r="I117" s="22">
        <v>2</v>
      </c>
      <c r="J117" s="22">
        <v>15</v>
      </c>
      <c r="K117" s="22">
        <v>1</v>
      </c>
      <c r="L117" s="22"/>
      <c r="M117" s="22"/>
      <c r="N117" s="22"/>
      <c r="O117" s="22"/>
      <c r="P117" s="22"/>
      <c r="Q117" s="27">
        <f t="shared" si="8"/>
        <v>40</v>
      </c>
    </row>
    <row r="118" spans="1:17" ht="20.100000000000001" customHeight="1">
      <c r="A118" s="2" t="s">
        <v>90</v>
      </c>
      <c r="B118" s="22"/>
      <c r="C118" s="22"/>
      <c r="D118" s="22"/>
      <c r="E118" s="22"/>
      <c r="F118" s="22">
        <v>2</v>
      </c>
      <c r="G118" s="22"/>
      <c r="H118" s="22"/>
      <c r="I118" s="22">
        <v>4</v>
      </c>
      <c r="J118" s="22">
        <v>34</v>
      </c>
      <c r="K118" s="22">
        <v>3</v>
      </c>
      <c r="L118" s="22"/>
      <c r="M118" s="22">
        <v>3</v>
      </c>
      <c r="N118" s="22"/>
      <c r="O118" s="22"/>
      <c r="P118" s="22"/>
      <c r="Q118" s="27">
        <f t="shared" si="8"/>
        <v>46</v>
      </c>
    </row>
    <row r="119" spans="1:17" ht="20.100000000000001" customHeight="1">
      <c r="A119" s="2" t="s">
        <v>25</v>
      </c>
      <c r="B119" s="22">
        <v>2</v>
      </c>
      <c r="C119" s="22"/>
      <c r="D119" s="22"/>
      <c r="E119" s="22"/>
      <c r="F119" s="22"/>
      <c r="G119" s="22"/>
      <c r="H119" s="22"/>
      <c r="I119" s="22"/>
      <c r="J119" s="22">
        <v>67</v>
      </c>
      <c r="K119" s="22"/>
      <c r="L119" s="22"/>
      <c r="M119" s="22"/>
      <c r="N119" s="22"/>
      <c r="O119" s="22"/>
      <c r="P119" s="22"/>
      <c r="Q119" s="27">
        <f t="shared" si="8"/>
        <v>69</v>
      </c>
    </row>
    <row r="120" spans="1:17" ht="21" customHeight="1">
      <c r="A120" s="33" t="s">
        <v>91</v>
      </c>
      <c r="B120" s="27">
        <f>B121+B122+B123+B124+B125+B126+B127+B128+B129+B130</f>
        <v>12</v>
      </c>
      <c r="C120" s="27">
        <f t="shared" ref="C120:M120" si="13">C121+C122+C123+C124+C125+C126+C127+C128+C129+C130</f>
        <v>5</v>
      </c>
      <c r="D120" s="27">
        <f t="shared" si="13"/>
        <v>9</v>
      </c>
      <c r="E120" s="27">
        <f>E121+E122+E123+E124+E125+E126+E127+E128+E129+E130</f>
        <v>18</v>
      </c>
      <c r="F120" s="27">
        <f t="shared" si="13"/>
        <v>2</v>
      </c>
      <c r="G120" s="27">
        <f t="shared" si="13"/>
        <v>0</v>
      </c>
      <c r="H120" s="27">
        <f t="shared" si="13"/>
        <v>12</v>
      </c>
      <c r="I120" s="27">
        <f t="shared" si="13"/>
        <v>5</v>
      </c>
      <c r="J120" s="27">
        <f>J121+J122+J123+J124+J125+J126+J127+J128+J129+J130</f>
        <v>239</v>
      </c>
      <c r="K120" s="27">
        <f t="shared" si="13"/>
        <v>3</v>
      </c>
      <c r="L120" s="27">
        <f t="shared" si="13"/>
        <v>0</v>
      </c>
      <c r="M120" s="27">
        <f t="shared" si="13"/>
        <v>8</v>
      </c>
      <c r="N120" s="27">
        <f>N121+N122+N123+N124+N125+N126+N127+N128+N129+N130</f>
        <v>0</v>
      </c>
      <c r="O120" s="27">
        <f>O121+O122+O123+O124+O125+O126+O127+O128+O129+O130</f>
        <v>0</v>
      </c>
      <c r="P120" s="27">
        <f>P121+P122+P123+P124+P125+P126+P127+P128+P129+P130</f>
        <v>0</v>
      </c>
      <c r="Q120" s="27">
        <f t="shared" si="8"/>
        <v>313</v>
      </c>
    </row>
    <row r="121" spans="1:17" ht="20.100000000000001" customHeight="1">
      <c r="A121" s="2" t="s">
        <v>94</v>
      </c>
      <c r="B121" s="22">
        <v>2</v>
      </c>
      <c r="C121" s="22"/>
      <c r="D121" s="22">
        <v>3</v>
      </c>
      <c r="E121" s="22">
        <v>5</v>
      </c>
      <c r="F121" s="22"/>
      <c r="G121" s="22"/>
      <c r="H121" s="22">
        <v>1</v>
      </c>
      <c r="I121" s="22"/>
      <c r="J121" s="22">
        <v>50</v>
      </c>
      <c r="K121" s="22">
        <v>1</v>
      </c>
      <c r="L121" s="22"/>
      <c r="M121" s="22">
        <v>2</v>
      </c>
      <c r="N121" s="22"/>
      <c r="O121" s="22"/>
      <c r="P121" s="22"/>
      <c r="Q121" s="27">
        <f t="shared" si="8"/>
        <v>64</v>
      </c>
    </row>
    <row r="122" spans="1:17" ht="20.100000000000001" customHeight="1">
      <c r="A122" s="2" t="s">
        <v>96</v>
      </c>
      <c r="B122" s="22">
        <v>2</v>
      </c>
      <c r="C122" s="22">
        <v>2</v>
      </c>
      <c r="D122" s="22">
        <v>1</v>
      </c>
      <c r="E122" s="22">
        <v>4</v>
      </c>
      <c r="F122" s="22"/>
      <c r="G122" s="22"/>
      <c r="H122" s="22">
        <v>7</v>
      </c>
      <c r="I122" s="22"/>
      <c r="J122" s="22">
        <v>13</v>
      </c>
      <c r="K122" s="22">
        <v>1</v>
      </c>
      <c r="L122" s="22"/>
      <c r="M122" s="22">
        <v>1</v>
      </c>
      <c r="N122" s="22"/>
      <c r="O122" s="22"/>
      <c r="P122" s="22"/>
      <c r="Q122" s="27">
        <f t="shared" si="8"/>
        <v>31</v>
      </c>
    </row>
    <row r="123" spans="1:17" ht="20.100000000000001" customHeight="1">
      <c r="A123" s="2" t="s">
        <v>95</v>
      </c>
      <c r="B123" s="22">
        <v>2</v>
      </c>
      <c r="C123" s="22">
        <v>1</v>
      </c>
      <c r="D123" s="22"/>
      <c r="E123" s="22"/>
      <c r="F123" s="22"/>
      <c r="G123" s="22"/>
      <c r="H123" s="22"/>
      <c r="I123" s="22">
        <v>1</v>
      </c>
      <c r="J123" s="22">
        <v>13</v>
      </c>
      <c r="K123" s="22"/>
      <c r="L123" s="22"/>
      <c r="M123" s="22"/>
      <c r="N123" s="22"/>
      <c r="O123" s="22"/>
      <c r="P123" s="22"/>
      <c r="Q123" s="27">
        <f t="shared" si="8"/>
        <v>17</v>
      </c>
    </row>
    <row r="124" spans="1:17" ht="20.100000000000001" customHeight="1">
      <c r="A124" s="2" t="s">
        <v>97</v>
      </c>
      <c r="B124" s="22">
        <v>1</v>
      </c>
      <c r="C124" s="22"/>
      <c r="D124" s="22">
        <v>1</v>
      </c>
      <c r="E124" s="22"/>
      <c r="F124" s="22"/>
      <c r="G124" s="22"/>
      <c r="H124" s="22"/>
      <c r="I124" s="22"/>
      <c r="J124" s="22">
        <v>3</v>
      </c>
      <c r="K124" s="22"/>
      <c r="L124" s="22"/>
      <c r="M124" s="22"/>
      <c r="N124" s="22"/>
      <c r="O124" s="22"/>
      <c r="P124" s="22"/>
      <c r="Q124" s="27">
        <f t="shared" si="8"/>
        <v>5</v>
      </c>
    </row>
    <row r="125" spans="1:17" ht="20.100000000000001" customHeight="1">
      <c r="A125" s="2" t="s">
        <v>98</v>
      </c>
      <c r="B125" s="22">
        <v>1</v>
      </c>
      <c r="C125" s="22"/>
      <c r="D125" s="22"/>
      <c r="E125" s="22">
        <v>2</v>
      </c>
      <c r="F125" s="22">
        <v>1</v>
      </c>
      <c r="G125" s="22"/>
      <c r="H125" s="22"/>
      <c r="I125" s="22"/>
      <c r="J125" s="22">
        <v>3</v>
      </c>
      <c r="K125" s="22"/>
      <c r="L125" s="22"/>
      <c r="M125" s="22">
        <v>1</v>
      </c>
      <c r="N125" s="22"/>
      <c r="O125" s="22"/>
      <c r="P125" s="22"/>
      <c r="Q125" s="27">
        <f t="shared" si="8"/>
        <v>8</v>
      </c>
    </row>
    <row r="126" spans="1:17" ht="20.100000000000001" customHeight="1">
      <c r="A126" s="2" t="s">
        <v>100</v>
      </c>
      <c r="B126" s="22">
        <v>1</v>
      </c>
      <c r="C126" s="22"/>
      <c r="D126" s="22"/>
      <c r="E126" s="22">
        <v>1</v>
      </c>
      <c r="F126" s="22"/>
      <c r="G126" s="22"/>
      <c r="H126" s="22">
        <v>4</v>
      </c>
      <c r="I126" s="22"/>
      <c r="J126" s="22">
        <v>46</v>
      </c>
      <c r="K126" s="22"/>
      <c r="L126" s="22"/>
      <c r="M126" s="22"/>
      <c r="N126" s="22"/>
      <c r="O126" s="22"/>
      <c r="P126" s="22"/>
      <c r="Q126" s="27">
        <f t="shared" si="8"/>
        <v>52</v>
      </c>
    </row>
    <row r="127" spans="1:17" ht="20.100000000000001" customHeight="1">
      <c r="A127" s="2" t="s">
        <v>99</v>
      </c>
      <c r="B127" s="22">
        <v>2</v>
      </c>
      <c r="C127" s="22">
        <v>1</v>
      </c>
      <c r="D127" s="22">
        <v>3</v>
      </c>
      <c r="E127" s="22"/>
      <c r="F127" s="22">
        <v>1</v>
      </c>
      <c r="G127" s="22"/>
      <c r="H127" s="22"/>
      <c r="I127" s="22"/>
      <c r="J127" s="22">
        <v>10</v>
      </c>
      <c r="K127" s="22">
        <v>1</v>
      </c>
      <c r="L127" s="22"/>
      <c r="M127" s="22">
        <v>3</v>
      </c>
      <c r="N127" s="22"/>
      <c r="O127" s="22"/>
      <c r="P127" s="22"/>
      <c r="Q127" s="27">
        <f t="shared" si="8"/>
        <v>21</v>
      </c>
    </row>
    <row r="128" spans="1:17" ht="20.100000000000001" customHeight="1">
      <c r="A128" s="2" t="s">
        <v>92</v>
      </c>
      <c r="B128" s="22">
        <v>1</v>
      </c>
      <c r="C128" s="22"/>
      <c r="D128" s="22"/>
      <c r="E128" s="22"/>
      <c r="F128" s="22"/>
      <c r="G128" s="22"/>
      <c r="H128" s="22"/>
      <c r="I128" s="22"/>
      <c r="J128" s="22">
        <v>25</v>
      </c>
      <c r="K128" s="22"/>
      <c r="L128" s="22"/>
      <c r="M128" s="22"/>
      <c r="N128" s="22"/>
      <c r="O128" s="22"/>
      <c r="P128" s="22"/>
      <c r="Q128" s="27">
        <f t="shared" si="8"/>
        <v>26</v>
      </c>
    </row>
    <row r="129" spans="1:17" ht="20.100000000000001" customHeight="1">
      <c r="A129" s="2" t="s">
        <v>93</v>
      </c>
      <c r="B129" s="22"/>
      <c r="C129" s="22">
        <v>1</v>
      </c>
      <c r="D129" s="22">
        <v>1</v>
      </c>
      <c r="E129" s="22"/>
      <c r="F129" s="22"/>
      <c r="G129" s="22"/>
      <c r="H129" s="22"/>
      <c r="I129" s="22">
        <v>4</v>
      </c>
      <c r="J129" s="22">
        <v>30</v>
      </c>
      <c r="K129" s="22"/>
      <c r="L129" s="22"/>
      <c r="M129" s="22">
        <v>1</v>
      </c>
      <c r="N129" s="22"/>
      <c r="O129" s="22"/>
      <c r="P129" s="22"/>
      <c r="Q129" s="27">
        <f t="shared" si="8"/>
        <v>37</v>
      </c>
    </row>
    <row r="130" spans="1:17" ht="20.100000000000001" customHeight="1">
      <c r="A130" s="2" t="s">
        <v>304</v>
      </c>
      <c r="B130" s="22"/>
      <c r="C130" s="22"/>
      <c r="D130" s="22"/>
      <c r="E130" s="22">
        <v>6</v>
      </c>
      <c r="F130" s="22"/>
      <c r="G130" s="22"/>
      <c r="H130" s="22"/>
      <c r="I130" s="22"/>
      <c r="J130" s="22">
        <v>46</v>
      </c>
      <c r="K130" s="22"/>
      <c r="L130" s="22"/>
      <c r="M130" s="22"/>
      <c r="N130" s="22"/>
      <c r="O130" s="22"/>
      <c r="P130" s="22"/>
      <c r="Q130" s="27">
        <f t="shared" si="8"/>
        <v>52</v>
      </c>
    </row>
    <row r="131" spans="1:17" ht="22.5" customHeight="1">
      <c r="A131" s="33" t="s">
        <v>101</v>
      </c>
      <c r="B131" s="27">
        <f>B132+B133+B134+B135</f>
        <v>1</v>
      </c>
      <c r="C131" s="27">
        <f t="shared" ref="C131:M131" si="14">C132+C133+C134+C135</f>
        <v>0</v>
      </c>
      <c r="D131" s="27">
        <f t="shared" si="14"/>
        <v>4</v>
      </c>
      <c r="E131" s="27">
        <f>E132+E133+E134+E135</f>
        <v>2</v>
      </c>
      <c r="F131" s="27">
        <f t="shared" si="14"/>
        <v>3</v>
      </c>
      <c r="G131" s="27">
        <f t="shared" si="14"/>
        <v>1</v>
      </c>
      <c r="H131" s="27">
        <f t="shared" si="14"/>
        <v>0</v>
      </c>
      <c r="I131" s="27">
        <f t="shared" si="14"/>
        <v>6</v>
      </c>
      <c r="J131" s="27">
        <f>J132+J133+J134+J135</f>
        <v>30</v>
      </c>
      <c r="K131" s="27">
        <f t="shared" si="14"/>
        <v>1</v>
      </c>
      <c r="L131" s="27">
        <f t="shared" si="14"/>
        <v>0</v>
      </c>
      <c r="M131" s="27">
        <f t="shared" si="14"/>
        <v>2</v>
      </c>
      <c r="N131" s="27">
        <f>N132+N133+N134+N135</f>
        <v>0</v>
      </c>
      <c r="O131" s="27">
        <f>O132+O133+O134+O135</f>
        <v>0</v>
      </c>
      <c r="P131" s="27">
        <f>P132+P133+P134+P135</f>
        <v>0</v>
      </c>
      <c r="Q131" s="27">
        <f t="shared" si="8"/>
        <v>50</v>
      </c>
    </row>
    <row r="132" spans="1:17" ht="20.100000000000001" customHeight="1">
      <c r="A132" s="2" t="s">
        <v>102</v>
      </c>
      <c r="B132" s="22">
        <v>1</v>
      </c>
      <c r="C132" s="22"/>
      <c r="D132" s="22">
        <v>2</v>
      </c>
      <c r="E132" s="22">
        <v>2</v>
      </c>
      <c r="F132" s="22">
        <v>3</v>
      </c>
      <c r="G132" s="22">
        <v>1</v>
      </c>
      <c r="H132" s="22"/>
      <c r="I132" s="22">
        <v>3</v>
      </c>
      <c r="J132" s="22">
        <v>15</v>
      </c>
      <c r="K132" s="22">
        <v>1</v>
      </c>
      <c r="L132" s="22"/>
      <c r="M132" s="45">
        <v>1</v>
      </c>
      <c r="N132" s="22"/>
      <c r="O132" s="22"/>
      <c r="P132" s="22"/>
      <c r="Q132" s="27">
        <f t="shared" si="8"/>
        <v>29</v>
      </c>
    </row>
    <row r="133" spans="1:17" ht="20.100000000000001" customHeight="1">
      <c r="A133" s="2" t="s">
        <v>103</v>
      </c>
      <c r="B133" s="22"/>
      <c r="C133" s="22"/>
      <c r="D133" s="22">
        <v>1</v>
      </c>
      <c r="E133" s="22"/>
      <c r="F133" s="22"/>
      <c r="G133" s="22"/>
      <c r="H133" s="22"/>
      <c r="I133" s="22">
        <v>1</v>
      </c>
      <c r="J133" s="22">
        <v>8</v>
      </c>
      <c r="K133" s="22"/>
      <c r="L133" s="22"/>
      <c r="M133" s="45">
        <v>1</v>
      </c>
      <c r="N133" s="22"/>
      <c r="O133" s="22"/>
      <c r="P133" s="22"/>
      <c r="Q133" s="27">
        <f t="shared" si="8"/>
        <v>11</v>
      </c>
    </row>
    <row r="134" spans="1:17" ht="20.100000000000001" customHeight="1">
      <c r="A134" s="2" t="s">
        <v>104</v>
      </c>
      <c r="B134" s="22"/>
      <c r="C134" s="22"/>
      <c r="D134" s="22">
        <v>1</v>
      </c>
      <c r="E134" s="22"/>
      <c r="F134" s="22"/>
      <c r="G134" s="22"/>
      <c r="H134" s="22"/>
      <c r="I134" s="22">
        <v>2</v>
      </c>
      <c r="J134" s="22">
        <v>7</v>
      </c>
      <c r="K134" s="22"/>
      <c r="L134" s="22"/>
      <c r="M134" s="22"/>
      <c r="N134" s="22"/>
      <c r="O134" s="22"/>
      <c r="P134" s="22"/>
      <c r="Q134" s="27">
        <f t="shared" si="8"/>
        <v>10</v>
      </c>
    </row>
    <row r="135" spans="1:17" ht="20.100000000000001" customHeight="1">
      <c r="A135" s="2" t="s">
        <v>105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7">
        <f t="shared" si="8"/>
        <v>0</v>
      </c>
    </row>
    <row r="136" spans="1:17" ht="23.25" customHeight="1">
      <c r="A136" s="37" t="s">
        <v>106</v>
      </c>
      <c r="B136" s="27">
        <f>B137+B138+B139+B140+B141+B142</f>
        <v>37</v>
      </c>
      <c r="C136" s="27">
        <f t="shared" ref="C136:M136" si="15">C137+C138+C139+C140+C141+C142</f>
        <v>10</v>
      </c>
      <c r="D136" s="27">
        <f t="shared" si="15"/>
        <v>10</v>
      </c>
      <c r="E136" s="27">
        <f>E137+E138+E139+E140+E141+E142</f>
        <v>15</v>
      </c>
      <c r="F136" s="27">
        <f t="shared" si="15"/>
        <v>11</v>
      </c>
      <c r="G136" s="27">
        <f t="shared" si="15"/>
        <v>15</v>
      </c>
      <c r="H136" s="27">
        <f t="shared" si="15"/>
        <v>8</v>
      </c>
      <c r="I136" s="27">
        <f t="shared" si="15"/>
        <v>9</v>
      </c>
      <c r="J136" s="27">
        <f>J137+J138+J139+J140+J141+J142</f>
        <v>235</v>
      </c>
      <c r="K136" s="27">
        <f t="shared" si="15"/>
        <v>11</v>
      </c>
      <c r="L136" s="27">
        <f t="shared" si="15"/>
        <v>0</v>
      </c>
      <c r="M136" s="27">
        <f t="shared" si="15"/>
        <v>16</v>
      </c>
      <c r="N136" s="27">
        <f>N137+N138+N139+N140+N141+N142</f>
        <v>0</v>
      </c>
      <c r="O136" s="27">
        <f>O137+O138+O139+O140+O141+O142</f>
        <v>0</v>
      </c>
      <c r="P136" s="27">
        <f>P137+P138+P139+P140+P141+P142</f>
        <v>0</v>
      </c>
      <c r="Q136" s="27">
        <f t="shared" si="8"/>
        <v>377</v>
      </c>
    </row>
    <row r="137" spans="1:17" ht="20.100000000000001" customHeight="1">
      <c r="A137" s="2" t="s">
        <v>107</v>
      </c>
      <c r="B137" s="22"/>
      <c r="C137" s="22">
        <v>3</v>
      </c>
      <c r="D137" s="22"/>
      <c r="E137" s="22"/>
      <c r="F137" s="22"/>
      <c r="G137" s="22"/>
      <c r="H137" s="22"/>
      <c r="I137" s="22"/>
      <c r="J137" s="22">
        <v>36</v>
      </c>
      <c r="K137" s="22"/>
      <c r="L137" s="22"/>
      <c r="M137" s="22"/>
      <c r="N137" s="22"/>
      <c r="O137" s="22"/>
      <c r="P137" s="22"/>
      <c r="Q137" s="27">
        <f t="shared" ref="Q137:Q155" si="16">B137+C137+D137+E137+F137+G137+H137+I137+J137+K137+L137+M137+N137+O137+P137</f>
        <v>39</v>
      </c>
    </row>
    <row r="138" spans="1:17" ht="20.100000000000001" customHeight="1">
      <c r="A138" s="2" t="s">
        <v>108</v>
      </c>
      <c r="B138" s="22"/>
      <c r="C138" s="22"/>
      <c r="D138" s="22"/>
      <c r="E138" s="22"/>
      <c r="F138" s="22">
        <v>2</v>
      </c>
      <c r="G138" s="22">
        <v>1</v>
      </c>
      <c r="H138" s="22"/>
      <c r="I138" s="22">
        <v>2</v>
      </c>
      <c r="J138" s="22">
        <v>22</v>
      </c>
      <c r="K138" s="22">
        <v>4</v>
      </c>
      <c r="L138" s="22"/>
      <c r="M138" s="22">
        <v>6</v>
      </c>
      <c r="N138" s="22"/>
      <c r="O138" s="22"/>
      <c r="P138" s="22"/>
      <c r="Q138" s="27">
        <f t="shared" si="16"/>
        <v>37</v>
      </c>
    </row>
    <row r="139" spans="1:17" ht="20.100000000000001" customHeight="1">
      <c r="A139" s="2" t="s">
        <v>109</v>
      </c>
      <c r="B139" s="22">
        <v>24</v>
      </c>
      <c r="C139" s="22"/>
      <c r="D139" s="22">
        <v>3</v>
      </c>
      <c r="E139" s="22">
        <v>2</v>
      </c>
      <c r="F139" s="22">
        <v>1</v>
      </c>
      <c r="G139" s="22"/>
      <c r="H139" s="22"/>
      <c r="I139" s="22"/>
      <c r="J139" s="22">
        <v>24</v>
      </c>
      <c r="K139" s="22">
        <v>1</v>
      </c>
      <c r="L139" s="22"/>
      <c r="M139" s="22">
        <v>4</v>
      </c>
      <c r="N139" s="22"/>
      <c r="O139" s="22"/>
      <c r="P139" s="22"/>
      <c r="Q139" s="27">
        <f t="shared" si="16"/>
        <v>59</v>
      </c>
    </row>
    <row r="140" spans="1:17" ht="20.100000000000001" customHeight="1">
      <c r="A140" s="2" t="s">
        <v>110</v>
      </c>
      <c r="B140" s="22">
        <v>13</v>
      </c>
      <c r="C140" s="22">
        <v>3</v>
      </c>
      <c r="D140" s="22">
        <v>3</v>
      </c>
      <c r="E140" s="22">
        <v>1</v>
      </c>
      <c r="F140" s="22"/>
      <c r="G140" s="22"/>
      <c r="H140" s="22"/>
      <c r="I140" s="22">
        <v>1</v>
      </c>
      <c r="J140" s="22">
        <v>33</v>
      </c>
      <c r="K140" s="22">
        <v>2</v>
      </c>
      <c r="L140" s="22"/>
      <c r="M140" s="22">
        <v>2</v>
      </c>
      <c r="N140" s="22"/>
      <c r="O140" s="22"/>
      <c r="P140" s="22"/>
      <c r="Q140" s="27">
        <f t="shared" si="16"/>
        <v>58</v>
      </c>
    </row>
    <row r="141" spans="1:17" ht="20.100000000000001" customHeight="1">
      <c r="A141" s="2" t="s">
        <v>111</v>
      </c>
      <c r="B141" s="22"/>
      <c r="C141" s="22">
        <v>3</v>
      </c>
      <c r="D141" s="22">
        <v>4</v>
      </c>
      <c r="E141" s="22">
        <v>12</v>
      </c>
      <c r="F141" s="22">
        <v>8</v>
      </c>
      <c r="G141" s="22">
        <v>14</v>
      </c>
      <c r="H141" s="22">
        <v>8</v>
      </c>
      <c r="I141" s="22">
        <v>6</v>
      </c>
      <c r="J141" s="22">
        <v>115</v>
      </c>
      <c r="K141" s="22">
        <v>4</v>
      </c>
      <c r="L141" s="22"/>
      <c r="M141" s="22">
        <v>4</v>
      </c>
      <c r="N141" s="22"/>
      <c r="O141" s="22"/>
      <c r="P141" s="22"/>
      <c r="Q141" s="27">
        <f t="shared" si="16"/>
        <v>178</v>
      </c>
    </row>
    <row r="142" spans="1:17" ht="20.100000000000001" customHeight="1">
      <c r="A142" s="2" t="s">
        <v>112</v>
      </c>
      <c r="B142" s="22"/>
      <c r="C142" s="22">
        <v>1</v>
      </c>
      <c r="D142" s="22"/>
      <c r="E142" s="22"/>
      <c r="F142" s="22"/>
      <c r="G142" s="22"/>
      <c r="H142" s="22"/>
      <c r="I142" s="22"/>
      <c r="J142" s="22">
        <v>5</v>
      </c>
      <c r="K142" s="22"/>
      <c r="L142" s="22"/>
      <c r="M142" s="22"/>
      <c r="N142" s="22"/>
      <c r="O142" s="22"/>
      <c r="P142" s="22"/>
      <c r="Q142" s="27">
        <f t="shared" si="16"/>
        <v>6</v>
      </c>
    </row>
    <row r="143" spans="1:17" ht="33" customHeight="1">
      <c r="A143" s="35" t="s">
        <v>113</v>
      </c>
      <c r="B143" s="27">
        <f t="shared" ref="B143:J143" si="17">B144+B145+B146+B147+B148+B149+B150+B151+B152+B153+B154</f>
        <v>211</v>
      </c>
      <c r="C143" s="27">
        <f t="shared" si="17"/>
        <v>5</v>
      </c>
      <c r="D143" s="27">
        <f t="shared" si="17"/>
        <v>16</v>
      </c>
      <c r="E143" s="27">
        <f t="shared" si="17"/>
        <v>20</v>
      </c>
      <c r="F143" s="27">
        <f t="shared" si="17"/>
        <v>114</v>
      </c>
      <c r="G143" s="27">
        <f t="shared" si="17"/>
        <v>202</v>
      </c>
      <c r="H143" s="27">
        <f t="shared" si="17"/>
        <v>43</v>
      </c>
      <c r="I143" s="27">
        <f t="shared" si="17"/>
        <v>18</v>
      </c>
      <c r="J143" s="27">
        <f t="shared" si="17"/>
        <v>785</v>
      </c>
      <c r="K143" s="27">
        <f t="shared" ref="K143:P143" si="18">K144+K145+K146+K147+K148+K149+K150+K151+K152+K153+K154</f>
        <v>19</v>
      </c>
      <c r="L143" s="27">
        <f t="shared" si="18"/>
        <v>0</v>
      </c>
      <c r="M143" s="27">
        <f t="shared" si="18"/>
        <v>28</v>
      </c>
      <c r="N143" s="27">
        <f t="shared" si="18"/>
        <v>0</v>
      </c>
      <c r="O143" s="27">
        <f t="shared" si="18"/>
        <v>0</v>
      </c>
      <c r="P143" s="27">
        <f t="shared" si="18"/>
        <v>0</v>
      </c>
      <c r="Q143" s="27">
        <f t="shared" si="16"/>
        <v>1461</v>
      </c>
    </row>
    <row r="144" spans="1:17" ht="20.100000000000001" customHeight="1">
      <c r="A144" s="3" t="s">
        <v>306</v>
      </c>
      <c r="B144" s="22"/>
      <c r="C144" s="22"/>
      <c r="D144" s="22"/>
      <c r="E144" s="22"/>
      <c r="F144" s="22"/>
      <c r="G144" s="22"/>
      <c r="H144" s="22"/>
      <c r="I144" s="22"/>
      <c r="J144" s="22">
        <v>1</v>
      </c>
      <c r="K144" s="22"/>
      <c r="L144" s="22"/>
      <c r="M144" s="22"/>
      <c r="N144" s="22"/>
      <c r="O144" s="22"/>
      <c r="P144" s="22"/>
      <c r="Q144" s="27">
        <f t="shared" si="16"/>
        <v>1</v>
      </c>
    </row>
    <row r="145" spans="1:17" ht="20.100000000000001" customHeight="1">
      <c r="A145" s="3" t="s">
        <v>114</v>
      </c>
      <c r="B145" s="22">
        <v>2</v>
      </c>
      <c r="C145" s="22">
        <v>1</v>
      </c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7">
        <f t="shared" si="16"/>
        <v>3</v>
      </c>
    </row>
    <row r="146" spans="1:17" ht="20.100000000000001" customHeight="1">
      <c r="A146" s="3" t="s">
        <v>297</v>
      </c>
      <c r="B146" s="22">
        <v>1</v>
      </c>
      <c r="C146" s="22"/>
      <c r="D146" s="22"/>
      <c r="E146" s="22"/>
      <c r="F146" s="22"/>
      <c r="G146" s="22"/>
      <c r="H146" s="22"/>
      <c r="I146" s="22"/>
      <c r="J146" s="22">
        <v>1</v>
      </c>
      <c r="K146" s="22"/>
      <c r="L146" s="22"/>
      <c r="M146" s="22"/>
      <c r="N146" s="22"/>
      <c r="O146" s="22"/>
      <c r="P146" s="22"/>
      <c r="Q146" s="27">
        <f t="shared" si="16"/>
        <v>2</v>
      </c>
    </row>
    <row r="147" spans="1:17" ht="20.100000000000001" customHeight="1">
      <c r="A147" s="3" t="s">
        <v>307</v>
      </c>
      <c r="B147" s="22">
        <v>3</v>
      </c>
      <c r="C147" s="22"/>
      <c r="D147" s="22"/>
      <c r="E147" s="22"/>
      <c r="F147" s="22"/>
      <c r="G147" s="22"/>
      <c r="H147" s="22"/>
      <c r="I147" s="22"/>
      <c r="J147" s="22">
        <v>2</v>
      </c>
      <c r="K147" s="22"/>
      <c r="L147" s="22"/>
      <c r="M147" s="22"/>
      <c r="N147" s="22"/>
      <c r="O147" s="22"/>
      <c r="P147" s="22"/>
      <c r="Q147" s="27">
        <f t="shared" si="16"/>
        <v>5</v>
      </c>
    </row>
    <row r="148" spans="1:17" ht="20.100000000000001" customHeight="1">
      <c r="A148" s="3" t="s">
        <v>308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7">
        <f t="shared" si="16"/>
        <v>0</v>
      </c>
    </row>
    <row r="149" spans="1:17" ht="20.100000000000001" customHeight="1">
      <c r="A149" s="3" t="s">
        <v>309</v>
      </c>
      <c r="B149" s="22">
        <v>3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7">
        <f t="shared" si="16"/>
        <v>3</v>
      </c>
    </row>
    <row r="150" spans="1:17" ht="20.100000000000001" customHeight="1">
      <c r="A150" s="3" t="s">
        <v>116</v>
      </c>
      <c r="B150" s="22"/>
      <c r="C150" s="22"/>
      <c r="D150" s="22">
        <v>2</v>
      </c>
      <c r="E150" s="22"/>
      <c r="F150" s="22">
        <v>1</v>
      </c>
      <c r="G150" s="22"/>
      <c r="H150" s="22"/>
      <c r="I150" s="22"/>
      <c r="J150" s="22">
        <v>69</v>
      </c>
      <c r="K150" s="22">
        <v>1</v>
      </c>
      <c r="L150" s="22"/>
      <c r="M150" s="22">
        <v>1</v>
      </c>
      <c r="N150" s="22"/>
      <c r="O150" s="22"/>
      <c r="P150" s="22"/>
      <c r="Q150" s="27">
        <f t="shared" si="16"/>
        <v>74</v>
      </c>
    </row>
    <row r="151" spans="1:17" ht="20.100000000000001" customHeight="1">
      <c r="A151" s="4" t="s">
        <v>118</v>
      </c>
      <c r="B151" s="22">
        <v>19</v>
      </c>
      <c r="C151" s="22"/>
      <c r="D151" s="22"/>
      <c r="E151" s="22"/>
      <c r="F151" s="22"/>
      <c r="G151" s="22"/>
      <c r="H151" s="22"/>
      <c r="I151" s="22"/>
      <c r="J151" s="22">
        <v>29</v>
      </c>
      <c r="K151" s="22">
        <v>3</v>
      </c>
      <c r="L151" s="22"/>
      <c r="M151" s="22"/>
      <c r="N151" s="22"/>
      <c r="O151" s="22"/>
      <c r="P151" s="22"/>
      <c r="Q151" s="27">
        <f t="shared" si="16"/>
        <v>51</v>
      </c>
    </row>
    <row r="152" spans="1:17" ht="20.100000000000001" customHeight="1">
      <c r="A152" s="3" t="s">
        <v>117</v>
      </c>
      <c r="B152" s="22">
        <v>66</v>
      </c>
      <c r="C152" s="22"/>
      <c r="D152" s="22"/>
      <c r="E152" s="22"/>
      <c r="F152" s="22"/>
      <c r="G152" s="22"/>
      <c r="H152" s="22"/>
      <c r="I152" s="22"/>
      <c r="J152" s="22">
        <v>457</v>
      </c>
      <c r="K152" s="22"/>
      <c r="L152" s="22"/>
      <c r="M152" s="22"/>
      <c r="N152" s="22"/>
      <c r="O152" s="22"/>
      <c r="P152" s="22"/>
      <c r="Q152" s="27">
        <f t="shared" si="16"/>
        <v>523</v>
      </c>
    </row>
    <row r="153" spans="1:17" ht="20.100000000000001" customHeight="1">
      <c r="A153" s="3" t="s">
        <v>115</v>
      </c>
      <c r="B153" s="22">
        <v>117</v>
      </c>
      <c r="C153" s="22">
        <v>4</v>
      </c>
      <c r="D153" s="22">
        <v>14</v>
      </c>
      <c r="E153" s="22">
        <v>20</v>
      </c>
      <c r="F153" s="22">
        <v>105</v>
      </c>
      <c r="G153" s="22">
        <v>202</v>
      </c>
      <c r="H153" s="22">
        <v>30</v>
      </c>
      <c r="I153" s="22">
        <v>16</v>
      </c>
      <c r="J153" s="22">
        <v>187</v>
      </c>
      <c r="K153" s="22">
        <v>8</v>
      </c>
      <c r="L153" s="22"/>
      <c r="M153" s="22">
        <v>25</v>
      </c>
      <c r="N153" s="22"/>
      <c r="O153" s="22"/>
      <c r="P153" s="22"/>
      <c r="Q153" s="27">
        <f t="shared" si="16"/>
        <v>728</v>
      </c>
    </row>
    <row r="154" spans="1:17" ht="20.100000000000001" customHeight="1">
      <c r="A154" s="4" t="s">
        <v>270</v>
      </c>
      <c r="B154" s="22"/>
      <c r="C154" s="22"/>
      <c r="D154" s="22"/>
      <c r="E154" s="22"/>
      <c r="F154" s="22">
        <v>8</v>
      </c>
      <c r="G154" s="22"/>
      <c r="H154" s="22">
        <v>13</v>
      </c>
      <c r="I154" s="22">
        <v>2</v>
      </c>
      <c r="J154" s="22">
        <v>39</v>
      </c>
      <c r="K154" s="22">
        <v>7</v>
      </c>
      <c r="L154" s="22"/>
      <c r="M154" s="22">
        <v>2</v>
      </c>
      <c r="N154" s="22"/>
      <c r="O154" s="22"/>
      <c r="P154" s="22"/>
      <c r="Q154" s="27">
        <f t="shared" si="16"/>
        <v>71</v>
      </c>
    </row>
    <row r="155" spans="1:17" ht="22.5" customHeight="1" thickBot="1">
      <c r="A155" s="30" t="s">
        <v>4</v>
      </c>
      <c r="B155" s="29">
        <f t="shared" ref="B155:P155" si="19">B8+B12+B20+B30+B40+B54+B58+B92+B99+B109+B113+B120+B131+B136+B143</f>
        <v>572</v>
      </c>
      <c r="C155" s="29">
        <f t="shared" si="19"/>
        <v>70</v>
      </c>
      <c r="D155" s="29">
        <f t="shared" si="19"/>
        <v>129</v>
      </c>
      <c r="E155" s="29">
        <f t="shared" si="19"/>
        <v>196</v>
      </c>
      <c r="F155" s="29">
        <f t="shared" si="19"/>
        <v>362</v>
      </c>
      <c r="G155" s="29">
        <f t="shared" si="19"/>
        <v>279</v>
      </c>
      <c r="H155" s="29">
        <f t="shared" si="19"/>
        <v>221</v>
      </c>
      <c r="I155" s="29">
        <f t="shared" si="19"/>
        <v>139</v>
      </c>
      <c r="J155" s="29">
        <f>J8+J12+J20+J30+J40+J54+J58+J92+J99+J109+J113+J120+J131+J136+J143</f>
        <v>2525</v>
      </c>
      <c r="K155" s="29">
        <f t="shared" si="19"/>
        <v>100</v>
      </c>
      <c r="L155" s="29">
        <f t="shared" si="19"/>
        <v>0</v>
      </c>
      <c r="M155" s="29">
        <f t="shared" si="19"/>
        <v>212</v>
      </c>
      <c r="N155" s="29">
        <f t="shared" si="19"/>
        <v>0</v>
      </c>
      <c r="O155" s="29">
        <f t="shared" si="19"/>
        <v>0</v>
      </c>
      <c r="P155" s="29">
        <f t="shared" si="19"/>
        <v>0</v>
      </c>
      <c r="Q155" s="29">
        <f t="shared" si="16"/>
        <v>4805</v>
      </c>
    </row>
    <row r="156" spans="1:17" ht="22.5" customHeight="1">
      <c r="A156" s="48" t="s">
        <v>119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1:17" ht="20.100000000000001" customHeight="1">
      <c r="A157" s="2" t="s">
        <v>120</v>
      </c>
      <c r="B157" s="22">
        <v>203</v>
      </c>
      <c r="C157" s="22">
        <v>40</v>
      </c>
      <c r="D157" s="22">
        <v>74</v>
      </c>
      <c r="E157" s="22">
        <v>69</v>
      </c>
      <c r="F157" s="22">
        <v>95</v>
      </c>
      <c r="G157" s="22">
        <v>159</v>
      </c>
      <c r="H157" s="22">
        <v>86</v>
      </c>
      <c r="I157" s="22">
        <v>31</v>
      </c>
      <c r="J157" s="22">
        <v>160</v>
      </c>
      <c r="K157" s="22">
        <v>32</v>
      </c>
      <c r="L157" s="22"/>
      <c r="M157" s="60">
        <v>34</v>
      </c>
      <c r="N157" s="22"/>
      <c r="O157" s="22"/>
      <c r="P157" s="22"/>
      <c r="Q157" s="27">
        <f t="shared" ref="Q157:Q188" si="20">B157+C157+D157+E157+F157+G157+H157+I157+J157+K157+L157+M157+N157+O157+P157</f>
        <v>983</v>
      </c>
    </row>
    <row r="158" spans="1:17" ht="20.100000000000001" customHeight="1">
      <c r="A158" s="2" t="s">
        <v>121</v>
      </c>
      <c r="B158" s="22">
        <v>115</v>
      </c>
      <c r="C158" s="22">
        <v>22</v>
      </c>
      <c r="D158" s="22">
        <v>45</v>
      </c>
      <c r="E158" s="22">
        <v>24</v>
      </c>
      <c r="F158" s="22">
        <v>55</v>
      </c>
      <c r="G158" s="22">
        <v>43</v>
      </c>
      <c r="H158" s="22">
        <v>35</v>
      </c>
      <c r="I158" s="22">
        <v>14</v>
      </c>
      <c r="J158" s="22">
        <v>161</v>
      </c>
      <c r="K158" s="22">
        <v>20</v>
      </c>
      <c r="L158" s="22"/>
      <c r="M158" s="45">
        <v>33</v>
      </c>
      <c r="N158" s="22"/>
      <c r="O158" s="22"/>
      <c r="P158" s="22"/>
      <c r="Q158" s="27">
        <f t="shared" si="20"/>
        <v>567</v>
      </c>
    </row>
    <row r="159" spans="1:17" ht="21.75" customHeight="1" thickBot="1">
      <c r="A159" s="38" t="s">
        <v>122</v>
      </c>
      <c r="B159" s="29">
        <f>B157+B158</f>
        <v>318</v>
      </c>
      <c r="C159" s="29">
        <f t="shared" ref="C159:M159" si="21">C157+C158</f>
        <v>62</v>
      </c>
      <c r="D159" s="29">
        <f t="shared" si="21"/>
        <v>119</v>
      </c>
      <c r="E159" s="29">
        <f>E157+E158</f>
        <v>93</v>
      </c>
      <c r="F159" s="29">
        <f t="shared" si="21"/>
        <v>150</v>
      </c>
      <c r="G159" s="29">
        <f t="shared" si="21"/>
        <v>202</v>
      </c>
      <c r="H159" s="29">
        <f t="shared" si="21"/>
        <v>121</v>
      </c>
      <c r="I159" s="29">
        <f t="shared" si="21"/>
        <v>45</v>
      </c>
      <c r="J159" s="29">
        <f>J157+J158</f>
        <v>321</v>
      </c>
      <c r="K159" s="29">
        <f t="shared" si="21"/>
        <v>52</v>
      </c>
      <c r="L159" s="29">
        <f t="shared" si="21"/>
        <v>0</v>
      </c>
      <c r="M159" s="29">
        <f t="shared" si="21"/>
        <v>67</v>
      </c>
      <c r="N159" s="29">
        <f>N157+N158</f>
        <v>0</v>
      </c>
      <c r="O159" s="29">
        <f>O157+O158</f>
        <v>0</v>
      </c>
      <c r="P159" s="29">
        <f>P157+P158</f>
        <v>0</v>
      </c>
      <c r="Q159" s="29">
        <f t="shared" si="20"/>
        <v>1550</v>
      </c>
    </row>
    <row r="160" spans="1:17" ht="21.75" customHeight="1">
      <c r="A160" s="48" t="s">
        <v>123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</row>
    <row r="161" spans="1:17" ht="20.100000000000001" customHeight="1">
      <c r="A161" s="2" t="s">
        <v>124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7">
        <f t="shared" si="20"/>
        <v>0</v>
      </c>
    </row>
    <row r="162" spans="1:17" ht="20.100000000000001" customHeight="1">
      <c r="A162" s="2" t="s">
        <v>125</v>
      </c>
      <c r="B162" s="22"/>
      <c r="C162" s="22"/>
      <c r="D162" s="22">
        <v>3</v>
      </c>
      <c r="E162" s="22"/>
      <c r="F162" s="22"/>
      <c r="G162" s="22">
        <v>1</v>
      </c>
      <c r="H162" s="22">
        <v>4</v>
      </c>
      <c r="I162" s="22"/>
      <c r="J162" s="22">
        <v>10</v>
      </c>
      <c r="K162" s="22">
        <v>6</v>
      </c>
      <c r="L162" s="22"/>
      <c r="M162" s="22"/>
      <c r="N162" s="22"/>
      <c r="O162" s="22"/>
      <c r="P162" s="22"/>
      <c r="Q162" s="27">
        <f t="shared" si="20"/>
        <v>24</v>
      </c>
    </row>
    <row r="163" spans="1:17" ht="20.100000000000001" customHeight="1">
      <c r="A163" s="2" t="s">
        <v>126</v>
      </c>
      <c r="B163" s="22">
        <v>1</v>
      </c>
      <c r="C163" s="22">
        <v>1</v>
      </c>
      <c r="D163" s="22">
        <v>6</v>
      </c>
      <c r="E163" s="22">
        <v>3</v>
      </c>
      <c r="F163" s="22">
        <v>9</v>
      </c>
      <c r="G163" s="22">
        <v>1</v>
      </c>
      <c r="H163" s="22">
        <v>5</v>
      </c>
      <c r="I163" s="22"/>
      <c r="J163" s="22">
        <v>15</v>
      </c>
      <c r="K163" s="22">
        <v>5</v>
      </c>
      <c r="L163" s="22"/>
      <c r="M163" s="22"/>
      <c r="N163" s="22"/>
      <c r="O163" s="22"/>
      <c r="P163" s="22"/>
      <c r="Q163" s="27">
        <f t="shared" si="20"/>
        <v>46</v>
      </c>
    </row>
    <row r="164" spans="1:17" ht="20.100000000000001" customHeight="1">
      <c r="A164" s="2" t="s">
        <v>127</v>
      </c>
      <c r="B164" s="22">
        <v>9</v>
      </c>
      <c r="C164" s="22">
        <v>2</v>
      </c>
      <c r="D164" s="22">
        <v>4</v>
      </c>
      <c r="E164" s="22">
        <v>6</v>
      </c>
      <c r="F164" s="22">
        <v>12</v>
      </c>
      <c r="G164" s="22">
        <v>3</v>
      </c>
      <c r="H164" s="22">
        <v>4</v>
      </c>
      <c r="I164" s="22">
        <v>1</v>
      </c>
      <c r="J164" s="22">
        <v>14</v>
      </c>
      <c r="K164" s="22">
        <v>5</v>
      </c>
      <c r="L164" s="22"/>
      <c r="M164" s="22">
        <v>5</v>
      </c>
      <c r="N164" s="22"/>
      <c r="O164" s="22"/>
      <c r="P164" s="22"/>
      <c r="Q164" s="27">
        <f t="shared" si="20"/>
        <v>65</v>
      </c>
    </row>
    <row r="165" spans="1:17" ht="20.100000000000001" customHeight="1">
      <c r="A165" s="2" t="s">
        <v>128</v>
      </c>
      <c r="B165" s="22">
        <v>6</v>
      </c>
      <c r="C165" s="22">
        <v>1</v>
      </c>
      <c r="D165" s="22">
        <v>3</v>
      </c>
      <c r="E165" s="22">
        <v>11</v>
      </c>
      <c r="F165" s="22">
        <v>17</v>
      </c>
      <c r="G165" s="22">
        <v>7</v>
      </c>
      <c r="H165" s="22">
        <v>20</v>
      </c>
      <c r="I165" s="22">
        <v>3</v>
      </c>
      <c r="J165" s="22">
        <v>47</v>
      </c>
      <c r="K165" s="22">
        <v>6</v>
      </c>
      <c r="L165" s="22"/>
      <c r="M165" s="22">
        <v>10</v>
      </c>
      <c r="N165" s="22"/>
      <c r="O165" s="22"/>
      <c r="P165" s="22"/>
      <c r="Q165" s="27">
        <f t="shared" si="20"/>
        <v>131</v>
      </c>
    </row>
    <row r="166" spans="1:17" ht="20.100000000000001" customHeight="1">
      <c r="A166" s="2" t="s">
        <v>129</v>
      </c>
      <c r="B166" s="22">
        <v>9</v>
      </c>
      <c r="C166" s="22">
        <v>2</v>
      </c>
      <c r="D166" s="22">
        <v>5</v>
      </c>
      <c r="E166" s="22">
        <v>1</v>
      </c>
      <c r="F166" s="22">
        <v>4</v>
      </c>
      <c r="G166" s="22">
        <v>3</v>
      </c>
      <c r="H166" s="22">
        <v>6</v>
      </c>
      <c r="I166" s="22">
        <v>2</v>
      </c>
      <c r="J166" s="22">
        <v>43</v>
      </c>
      <c r="K166" s="22">
        <v>3</v>
      </c>
      <c r="L166" s="22"/>
      <c r="M166" s="22">
        <v>8</v>
      </c>
      <c r="N166" s="22"/>
      <c r="O166" s="22"/>
      <c r="P166" s="22"/>
      <c r="Q166" s="27">
        <f t="shared" si="20"/>
        <v>86</v>
      </c>
    </row>
    <row r="167" spans="1:17" ht="20.100000000000001" customHeight="1">
      <c r="A167" s="2" t="s">
        <v>130</v>
      </c>
      <c r="B167" s="22">
        <v>12</v>
      </c>
      <c r="C167" s="22">
        <v>5</v>
      </c>
      <c r="D167" s="22">
        <v>12</v>
      </c>
      <c r="E167" s="22">
        <v>5</v>
      </c>
      <c r="F167" s="22">
        <v>10</v>
      </c>
      <c r="G167" s="22">
        <v>15</v>
      </c>
      <c r="H167" s="22">
        <v>6</v>
      </c>
      <c r="I167" s="22">
        <v>2</v>
      </c>
      <c r="J167" s="22">
        <v>24</v>
      </c>
      <c r="K167" s="22">
        <v>4</v>
      </c>
      <c r="L167" s="22"/>
      <c r="M167" s="22">
        <v>4</v>
      </c>
      <c r="N167" s="22"/>
      <c r="O167" s="22"/>
      <c r="P167" s="22"/>
      <c r="Q167" s="27">
        <f t="shared" si="20"/>
        <v>99</v>
      </c>
    </row>
    <row r="168" spans="1:17" ht="20.100000000000001" customHeight="1">
      <c r="A168" s="4" t="s">
        <v>131</v>
      </c>
      <c r="B168" s="22">
        <v>65</v>
      </c>
      <c r="C168" s="22">
        <v>5</v>
      </c>
      <c r="D168" s="22">
        <v>20</v>
      </c>
      <c r="E168" s="22">
        <v>26</v>
      </c>
      <c r="F168" s="22">
        <v>32</v>
      </c>
      <c r="G168" s="22">
        <v>52</v>
      </c>
      <c r="H168" s="22">
        <v>22</v>
      </c>
      <c r="I168" s="22">
        <v>10</v>
      </c>
      <c r="J168" s="22">
        <v>26</v>
      </c>
      <c r="K168" s="22">
        <v>6</v>
      </c>
      <c r="L168" s="22"/>
      <c r="M168" s="22">
        <v>9</v>
      </c>
      <c r="N168" s="22"/>
      <c r="O168" s="22"/>
      <c r="P168" s="22"/>
      <c r="Q168" s="27">
        <f t="shared" si="20"/>
        <v>273</v>
      </c>
    </row>
    <row r="169" spans="1:17" ht="20.100000000000001" customHeight="1">
      <c r="A169" s="4" t="s">
        <v>132</v>
      </c>
      <c r="B169" s="22">
        <v>56</v>
      </c>
      <c r="C169" s="22">
        <v>9</v>
      </c>
      <c r="D169" s="22">
        <v>19</v>
      </c>
      <c r="E169" s="22">
        <v>21</v>
      </c>
      <c r="F169" s="22">
        <v>30</v>
      </c>
      <c r="G169" s="22">
        <v>55</v>
      </c>
      <c r="H169" s="22">
        <v>16</v>
      </c>
      <c r="I169" s="22">
        <v>9</v>
      </c>
      <c r="J169" s="22">
        <v>28</v>
      </c>
      <c r="K169" s="22">
        <v>4</v>
      </c>
      <c r="L169" s="22"/>
      <c r="M169" s="22">
        <v>8</v>
      </c>
      <c r="N169" s="22"/>
      <c r="O169" s="22"/>
      <c r="P169" s="22"/>
      <c r="Q169" s="27">
        <f t="shared" si="20"/>
        <v>255</v>
      </c>
    </row>
    <row r="170" spans="1:17" ht="20.100000000000001" customHeight="1">
      <c r="A170" s="4" t="s">
        <v>133</v>
      </c>
      <c r="B170" s="22">
        <v>37</v>
      </c>
      <c r="C170" s="22">
        <v>11</v>
      </c>
      <c r="D170" s="22">
        <v>19</v>
      </c>
      <c r="E170" s="22">
        <v>2</v>
      </c>
      <c r="F170" s="22">
        <v>14</v>
      </c>
      <c r="G170" s="22">
        <v>11</v>
      </c>
      <c r="H170" s="22">
        <v>9</v>
      </c>
      <c r="I170" s="22">
        <v>4</v>
      </c>
      <c r="J170" s="22">
        <v>10</v>
      </c>
      <c r="K170" s="22">
        <v>6</v>
      </c>
      <c r="L170" s="22"/>
      <c r="M170" s="22">
        <v>5</v>
      </c>
      <c r="N170" s="22"/>
      <c r="O170" s="22"/>
      <c r="P170" s="22"/>
      <c r="Q170" s="27">
        <f t="shared" si="20"/>
        <v>128</v>
      </c>
    </row>
    <row r="171" spans="1:17" ht="20.100000000000001" customHeight="1">
      <c r="A171" s="4" t="s">
        <v>134</v>
      </c>
      <c r="B171" s="22">
        <v>22</v>
      </c>
      <c r="C171" s="22">
        <v>6</v>
      </c>
      <c r="D171" s="22">
        <v>5</v>
      </c>
      <c r="E171" s="22">
        <v>10</v>
      </c>
      <c r="F171" s="22">
        <v>12</v>
      </c>
      <c r="G171" s="22">
        <v>14</v>
      </c>
      <c r="H171" s="22">
        <v>10</v>
      </c>
      <c r="I171" s="22">
        <v>10</v>
      </c>
      <c r="J171" s="22">
        <v>6</v>
      </c>
      <c r="K171" s="22">
        <v>4</v>
      </c>
      <c r="L171" s="22"/>
      <c r="M171" s="22">
        <v>3</v>
      </c>
      <c r="N171" s="22"/>
      <c r="O171" s="22"/>
      <c r="P171" s="22"/>
      <c r="Q171" s="27">
        <f t="shared" si="20"/>
        <v>102</v>
      </c>
    </row>
    <row r="172" spans="1:17" ht="20.100000000000001" customHeight="1">
      <c r="A172" s="4" t="s">
        <v>135</v>
      </c>
      <c r="B172" s="22">
        <v>47</v>
      </c>
      <c r="C172" s="22">
        <v>11</v>
      </c>
      <c r="D172" s="22">
        <v>14</v>
      </c>
      <c r="E172" s="22">
        <v>5</v>
      </c>
      <c r="F172" s="22">
        <v>8</v>
      </c>
      <c r="G172" s="22">
        <v>26</v>
      </c>
      <c r="H172" s="22">
        <v>9</v>
      </c>
      <c r="I172" s="22">
        <v>2</v>
      </c>
      <c r="J172" s="22">
        <v>37</v>
      </c>
      <c r="K172" s="22">
        <v>2</v>
      </c>
      <c r="L172" s="22"/>
      <c r="M172" s="22">
        <v>7</v>
      </c>
      <c r="N172" s="22"/>
      <c r="O172" s="22"/>
      <c r="P172" s="22"/>
      <c r="Q172" s="27">
        <f t="shared" si="20"/>
        <v>168</v>
      </c>
    </row>
    <row r="173" spans="1:17" ht="20.100000000000001" customHeight="1">
      <c r="A173" s="4" t="s">
        <v>293</v>
      </c>
      <c r="B173" s="22">
        <v>22</v>
      </c>
      <c r="C173" s="22">
        <v>9</v>
      </c>
      <c r="D173" s="22">
        <v>7</v>
      </c>
      <c r="E173" s="22">
        <v>3</v>
      </c>
      <c r="F173" s="22">
        <v>2</v>
      </c>
      <c r="G173" s="22">
        <v>14</v>
      </c>
      <c r="H173" s="22">
        <v>10</v>
      </c>
      <c r="I173" s="22">
        <v>2</v>
      </c>
      <c r="J173" s="22">
        <v>41</v>
      </c>
      <c r="K173" s="22">
        <v>1</v>
      </c>
      <c r="L173" s="22"/>
      <c r="M173" s="22">
        <v>4</v>
      </c>
      <c r="N173" s="22"/>
      <c r="O173" s="22"/>
      <c r="P173" s="22"/>
      <c r="Q173" s="27">
        <f t="shared" si="20"/>
        <v>115</v>
      </c>
    </row>
    <row r="174" spans="1:17" ht="20.100000000000001" customHeight="1">
      <c r="A174" s="4" t="s">
        <v>294</v>
      </c>
      <c r="B174" s="22">
        <v>13</v>
      </c>
      <c r="C174" s="22"/>
      <c r="D174" s="22">
        <v>1</v>
      </c>
      <c r="E174" s="22"/>
      <c r="F174" s="22"/>
      <c r="G174" s="22"/>
      <c r="H174" s="22"/>
      <c r="I174" s="22"/>
      <c r="J174" s="22">
        <v>18</v>
      </c>
      <c r="K174" s="22"/>
      <c r="L174" s="22"/>
      <c r="M174" s="22">
        <v>2</v>
      </c>
      <c r="N174" s="22"/>
      <c r="O174" s="22"/>
      <c r="P174" s="22"/>
      <c r="Q174" s="27">
        <f t="shared" si="20"/>
        <v>34</v>
      </c>
    </row>
    <row r="175" spans="1:17" ht="20.100000000000001" customHeight="1">
      <c r="A175" s="4" t="s">
        <v>295</v>
      </c>
      <c r="B175" s="22">
        <v>4</v>
      </c>
      <c r="C175" s="22"/>
      <c r="D175" s="22">
        <v>1</v>
      </c>
      <c r="E175" s="22"/>
      <c r="F175" s="22"/>
      <c r="G175" s="22"/>
      <c r="H175" s="22"/>
      <c r="I175" s="22"/>
      <c r="J175" s="22">
        <v>2</v>
      </c>
      <c r="K175" s="22"/>
      <c r="L175" s="22"/>
      <c r="M175" s="22">
        <v>2</v>
      </c>
      <c r="N175" s="22"/>
      <c r="O175" s="22"/>
      <c r="P175" s="22"/>
      <c r="Q175" s="27">
        <f t="shared" si="20"/>
        <v>9</v>
      </c>
    </row>
    <row r="176" spans="1:17" ht="18" customHeight="1" thickBot="1">
      <c r="A176" s="38" t="s">
        <v>4</v>
      </c>
      <c r="B176" s="39">
        <f>SUM(B161:B175)</f>
        <v>303</v>
      </c>
      <c r="C176" s="39">
        <f>SUM(C161:C175)</f>
        <v>62</v>
      </c>
      <c r="D176" s="39">
        <f t="shared" ref="D176:N176" si="22">SUM(D161:D175)</f>
        <v>119</v>
      </c>
      <c r="E176" s="39">
        <f>SUM(E161:E175)</f>
        <v>93</v>
      </c>
      <c r="F176" s="39">
        <f t="shared" si="22"/>
        <v>150</v>
      </c>
      <c r="G176" s="39">
        <f t="shared" si="22"/>
        <v>202</v>
      </c>
      <c r="H176" s="39">
        <f t="shared" si="22"/>
        <v>121</v>
      </c>
      <c r="I176" s="39">
        <f t="shared" si="22"/>
        <v>45</v>
      </c>
      <c r="J176" s="39">
        <f>SUM(J161:J175)</f>
        <v>321</v>
      </c>
      <c r="K176" s="39">
        <f t="shared" si="22"/>
        <v>52</v>
      </c>
      <c r="L176" s="39">
        <f t="shared" si="22"/>
        <v>0</v>
      </c>
      <c r="M176" s="39">
        <f t="shared" si="22"/>
        <v>67</v>
      </c>
      <c r="N176" s="39">
        <f t="shared" si="22"/>
        <v>0</v>
      </c>
      <c r="O176" s="39">
        <f>SUM(O161:O175)</f>
        <v>0</v>
      </c>
      <c r="P176" s="39">
        <f>SUM(P161:P175)</f>
        <v>0</v>
      </c>
      <c r="Q176" s="29">
        <f t="shared" si="20"/>
        <v>1535</v>
      </c>
    </row>
    <row r="177" spans="1:17" ht="18" customHeight="1">
      <c r="A177" s="46" t="s">
        <v>136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</row>
    <row r="178" spans="1:17" ht="20.100000000000001" customHeight="1">
      <c r="A178" s="4" t="s">
        <v>137</v>
      </c>
      <c r="B178" s="22">
        <v>43</v>
      </c>
      <c r="C178" s="22">
        <v>12</v>
      </c>
      <c r="D178" s="22">
        <v>21</v>
      </c>
      <c r="E178" s="22">
        <v>21</v>
      </c>
      <c r="F178" s="22">
        <v>33</v>
      </c>
      <c r="G178" s="22">
        <v>40</v>
      </c>
      <c r="H178" s="22">
        <v>22</v>
      </c>
      <c r="I178" s="22">
        <v>7</v>
      </c>
      <c r="J178" s="22">
        <v>86</v>
      </c>
      <c r="K178" s="22">
        <v>6</v>
      </c>
      <c r="L178" s="22"/>
      <c r="M178" s="22">
        <v>26</v>
      </c>
      <c r="N178" s="22"/>
      <c r="O178" s="22"/>
      <c r="P178" s="22"/>
      <c r="Q178" s="27">
        <f t="shared" si="20"/>
        <v>317</v>
      </c>
    </row>
    <row r="179" spans="1:17" ht="20.100000000000001" customHeight="1">
      <c r="A179" s="4" t="s">
        <v>138</v>
      </c>
      <c r="B179" s="22">
        <v>16</v>
      </c>
      <c r="C179" s="22">
        <v>6</v>
      </c>
      <c r="D179" s="22">
        <v>17</v>
      </c>
      <c r="E179" s="22">
        <v>9</v>
      </c>
      <c r="F179" s="22">
        <v>13</v>
      </c>
      <c r="G179" s="22">
        <v>32</v>
      </c>
      <c r="H179" s="22">
        <v>23</v>
      </c>
      <c r="I179" s="22">
        <v>3</v>
      </c>
      <c r="J179" s="22">
        <v>33</v>
      </c>
      <c r="K179" s="22">
        <v>11</v>
      </c>
      <c r="L179" s="22"/>
      <c r="M179" s="22">
        <v>7</v>
      </c>
      <c r="N179" s="22"/>
      <c r="O179" s="22"/>
      <c r="P179" s="22"/>
      <c r="Q179" s="27">
        <f t="shared" si="20"/>
        <v>170</v>
      </c>
    </row>
    <row r="180" spans="1:17" ht="20.100000000000001" customHeight="1">
      <c r="A180" s="4" t="s">
        <v>139</v>
      </c>
      <c r="B180" s="22">
        <v>72</v>
      </c>
      <c r="C180" s="22">
        <v>11</v>
      </c>
      <c r="D180" s="22">
        <v>24</v>
      </c>
      <c r="E180" s="22">
        <v>17</v>
      </c>
      <c r="F180" s="22">
        <v>30</v>
      </c>
      <c r="G180" s="22">
        <v>28</v>
      </c>
      <c r="H180" s="22">
        <v>13</v>
      </c>
      <c r="I180" s="22">
        <v>6</v>
      </c>
      <c r="J180" s="22">
        <v>72</v>
      </c>
      <c r="K180" s="22">
        <v>5</v>
      </c>
      <c r="L180" s="22"/>
      <c r="M180" s="22">
        <v>4</v>
      </c>
      <c r="N180" s="22"/>
      <c r="O180" s="22"/>
      <c r="P180" s="22"/>
      <c r="Q180" s="27">
        <f t="shared" si="20"/>
        <v>282</v>
      </c>
    </row>
    <row r="181" spans="1:17" ht="20.100000000000001" customHeight="1">
      <c r="A181" s="4" t="s">
        <v>140</v>
      </c>
      <c r="B181" s="22">
        <v>75</v>
      </c>
      <c r="C181" s="22">
        <v>22</v>
      </c>
      <c r="D181" s="22">
        <v>45</v>
      </c>
      <c r="E181" s="22">
        <v>37</v>
      </c>
      <c r="F181" s="22">
        <v>52</v>
      </c>
      <c r="G181" s="22">
        <v>22</v>
      </c>
      <c r="H181" s="22">
        <v>46</v>
      </c>
      <c r="I181" s="22">
        <v>14</v>
      </c>
      <c r="J181" s="22">
        <v>44</v>
      </c>
      <c r="K181" s="22">
        <v>8</v>
      </c>
      <c r="L181" s="22"/>
      <c r="M181" s="22">
        <v>20</v>
      </c>
      <c r="N181" s="22"/>
      <c r="O181" s="22"/>
      <c r="P181" s="22"/>
      <c r="Q181" s="27">
        <f t="shared" si="20"/>
        <v>385</v>
      </c>
    </row>
    <row r="182" spans="1:17" ht="20.100000000000001" customHeight="1">
      <c r="A182" s="4" t="s">
        <v>141</v>
      </c>
      <c r="B182" s="22">
        <v>13</v>
      </c>
      <c r="C182" s="22">
        <v>2</v>
      </c>
      <c r="D182" s="22"/>
      <c r="E182" s="22">
        <v>1</v>
      </c>
      <c r="F182" s="22"/>
      <c r="G182" s="22">
        <v>2</v>
      </c>
      <c r="H182" s="22"/>
      <c r="I182" s="22">
        <v>1</v>
      </c>
      <c r="J182" s="22">
        <v>16</v>
      </c>
      <c r="K182" s="22">
        <v>2</v>
      </c>
      <c r="L182" s="22"/>
      <c r="M182" s="22"/>
      <c r="N182" s="22"/>
      <c r="O182" s="22"/>
      <c r="P182" s="22"/>
      <c r="Q182" s="27">
        <f t="shared" si="20"/>
        <v>37</v>
      </c>
    </row>
    <row r="183" spans="1:17" ht="20.100000000000001" customHeight="1">
      <c r="A183" s="4" t="s">
        <v>142</v>
      </c>
      <c r="B183" s="22">
        <v>6</v>
      </c>
      <c r="C183" s="22">
        <v>1</v>
      </c>
      <c r="D183" s="22"/>
      <c r="E183" s="22"/>
      <c r="F183" s="22"/>
      <c r="G183" s="22">
        <v>1</v>
      </c>
      <c r="H183" s="22"/>
      <c r="I183" s="22"/>
      <c r="J183" s="22">
        <v>16</v>
      </c>
      <c r="K183" s="22">
        <v>3</v>
      </c>
      <c r="L183" s="22"/>
      <c r="M183" s="22"/>
      <c r="N183" s="22"/>
      <c r="O183" s="22"/>
      <c r="P183" s="22"/>
      <c r="Q183" s="27">
        <f t="shared" si="20"/>
        <v>27</v>
      </c>
    </row>
    <row r="184" spans="1:17" ht="20.100000000000001" customHeight="1">
      <c r="A184" s="4" t="s">
        <v>143</v>
      </c>
      <c r="B184" s="22">
        <v>51</v>
      </c>
      <c r="C184" s="22">
        <v>4</v>
      </c>
      <c r="D184" s="22">
        <v>2</v>
      </c>
      <c r="E184" s="22">
        <v>3</v>
      </c>
      <c r="F184" s="22">
        <v>11</v>
      </c>
      <c r="G184" s="22">
        <v>2</v>
      </c>
      <c r="H184" s="22">
        <v>5</v>
      </c>
      <c r="I184" s="22">
        <v>4</v>
      </c>
      <c r="J184" s="22">
        <v>18</v>
      </c>
      <c r="K184" s="22">
        <v>3</v>
      </c>
      <c r="L184" s="22"/>
      <c r="M184" s="22">
        <v>3</v>
      </c>
      <c r="N184" s="22"/>
      <c r="O184" s="22"/>
      <c r="P184" s="22"/>
      <c r="Q184" s="27">
        <f t="shared" si="20"/>
        <v>106</v>
      </c>
    </row>
    <row r="185" spans="1:17" ht="20.100000000000001" customHeight="1">
      <c r="A185" s="4" t="s">
        <v>144</v>
      </c>
      <c r="B185" s="22">
        <v>17</v>
      </c>
      <c r="C185" s="22">
        <v>3</v>
      </c>
      <c r="D185" s="22">
        <v>6</v>
      </c>
      <c r="E185" s="22">
        <v>5</v>
      </c>
      <c r="F185" s="22">
        <v>10</v>
      </c>
      <c r="G185" s="22">
        <v>1</v>
      </c>
      <c r="H185" s="22">
        <v>6</v>
      </c>
      <c r="I185" s="22">
        <v>9</v>
      </c>
      <c r="J185" s="22">
        <v>16</v>
      </c>
      <c r="K185" s="22">
        <v>4</v>
      </c>
      <c r="L185" s="22"/>
      <c r="M185" s="22">
        <v>1</v>
      </c>
      <c r="N185" s="22"/>
      <c r="O185" s="22"/>
      <c r="P185" s="22"/>
      <c r="Q185" s="27">
        <f t="shared" si="20"/>
        <v>78</v>
      </c>
    </row>
    <row r="186" spans="1:17" ht="20.100000000000001" customHeight="1">
      <c r="A186" s="4" t="s">
        <v>145</v>
      </c>
      <c r="B186" s="22">
        <v>7</v>
      </c>
      <c r="C186" s="22"/>
      <c r="D186" s="22">
        <v>2</v>
      </c>
      <c r="E186" s="22"/>
      <c r="F186" s="22">
        <v>1</v>
      </c>
      <c r="G186" s="22"/>
      <c r="H186" s="22"/>
      <c r="I186" s="22"/>
      <c r="J186" s="22">
        <v>10</v>
      </c>
      <c r="K186" s="22">
        <v>6</v>
      </c>
      <c r="L186" s="22"/>
      <c r="M186" s="22"/>
      <c r="N186" s="22"/>
      <c r="O186" s="22"/>
      <c r="P186" s="22"/>
      <c r="Q186" s="27">
        <f t="shared" si="20"/>
        <v>26</v>
      </c>
    </row>
    <row r="187" spans="1:17" ht="20.100000000000001" customHeight="1">
      <c r="A187" s="4" t="s">
        <v>146</v>
      </c>
      <c r="B187" s="22">
        <v>3</v>
      </c>
      <c r="C187" s="22">
        <v>1</v>
      </c>
      <c r="D187" s="22">
        <v>2</v>
      </c>
      <c r="E187" s="22"/>
      <c r="F187" s="22"/>
      <c r="G187" s="22">
        <v>74</v>
      </c>
      <c r="H187" s="22">
        <v>6</v>
      </c>
      <c r="I187" s="22">
        <v>1</v>
      </c>
      <c r="J187" s="22">
        <v>10</v>
      </c>
      <c r="K187" s="22">
        <v>4</v>
      </c>
      <c r="L187" s="22"/>
      <c r="M187" s="22">
        <v>6</v>
      </c>
      <c r="N187" s="22"/>
      <c r="O187" s="22"/>
      <c r="P187" s="22"/>
      <c r="Q187" s="27">
        <f t="shared" si="20"/>
        <v>107</v>
      </c>
    </row>
    <row r="188" spans="1:17" ht="18" customHeight="1" thickBot="1">
      <c r="A188" s="38" t="s">
        <v>4</v>
      </c>
      <c r="B188" s="29">
        <f>SUM(B178:B187)</f>
        <v>303</v>
      </c>
      <c r="C188" s="29">
        <f>SUM(C178:C187)</f>
        <v>62</v>
      </c>
      <c r="D188" s="29">
        <f t="shared" ref="D188:M188" si="23">SUM(D178:D187)</f>
        <v>119</v>
      </c>
      <c r="E188" s="29">
        <f>SUM(E178:E187)</f>
        <v>93</v>
      </c>
      <c r="F188" s="29">
        <f t="shared" si="23"/>
        <v>150</v>
      </c>
      <c r="G188" s="29">
        <f t="shared" si="23"/>
        <v>202</v>
      </c>
      <c r="H188" s="29">
        <f t="shared" si="23"/>
        <v>121</v>
      </c>
      <c r="I188" s="29">
        <f t="shared" si="23"/>
        <v>45</v>
      </c>
      <c r="J188" s="29">
        <f>SUM(J178:J187)</f>
        <v>321</v>
      </c>
      <c r="K188" s="29">
        <f t="shared" si="23"/>
        <v>52</v>
      </c>
      <c r="L188" s="29">
        <f t="shared" si="23"/>
        <v>0</v>
      </c>
      <c r="M188" s="29">
        <f t="shared" si="23"/>
        <v>67</v>
      </c>
      <c r="N188" s="29">
        <f>SUM(N178:N187)</f>
        <v>0</v>
      </c>
      <c r="O188" s="29">
        <f>SUM(O178:O187)</f>
        <v>0</v>
      </c>
      <c r="P188" s="29">
        <f>SUM(P178:P187)</f>
        <v>0</v>
      </c>
      <c r="Q188" s="29">
        <f t="shared" si="20"/>
        <v>1535</v>
      </c>
    </row>
    <row r="189" spans="1:17" ht="24" customHeight="1">
      <c r="A189" s="46" t="s">
        <v>147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</row>
    <row r="190" spans="1:17" ht="20.100000000000001" customHeight="1">
      <c r="A190" s="3" t="s">
        <v>148</v>
      </c>
      <c r="B190" s="22">
        <v>86</v>
      </c>
      <c r="C190" s="22">
        <v>21</v>
      </c>
      <c r="D190" s="22">
        <v>42</v>
      </c>
      <c r="E190" s="22">
        <v>44</v>
      </c>
      <c r="F190" s="22">
        <v>67</v>
      </c>
      <c r="G190" s="22">
        <v>14</v>
      </c>
      <c r="H190" s="22">
        <v>59</v>
      </c>
      <c r="I190" s="22">
        <v>15</v>
      </c>
      <c r="J190" s="22">
        <v>189</v>
      </c>
      <c r="K190" s="22">
        <v>11</v>
      </c>
      <c r="L190" s="22"/>
      <c r="M190" s="22">
        <v>37</v>
      </c>
      <c r="N190" s="22"/>
      <c r="O190" s="22"/>
      <c r="P190" s="22"/>
      <c r="Q190" s="27">
        <f t="shared" ref="Q190:Q254" si="24">B190+C190+D190+E190+F190+G190+H190+I190+J190+K190+L190+M190+N190+O190+P190</f>
        <v>585</v>
      </c>
    </row>
    <row r="191" spans="1:17" ht="20.100000000000001" customHeight="1">
      <c r="A191" s="3" t="s">
        <v>149</v>
      </c>
      <c r="B191" s="22">
        <v>85</v>
      </c>
      <c r="C191" s="22">
        <v>15</v>
      </c>
      <c r="D191" s="22">
        <v>23</v>
      </c>
      <c r="E191" s="22">
        <v>20</v>
      </c>
      <c r="F191" s="22">
        <v>20</v>
      </c>
      <c r="G191" s="22">
        <v>32</v>
      </c>
      <c r="H191" s="22">
        <v>7</v>
      </c>
      <c r="I191" s="22">
        <v>8</v>
      </c>
      <c r="J191" s="22">
        <v>25</v>
      </c>
      <c r="K191" s="22">
        <v>4</v>
      </c>
      <c r="L191" s="22"/>
      <c r="M191" s="22">
        <v>10</v>
      </c>
      <c r="N191" s="22"/>
      <c r="O191" s="22"/>
      <c r="P191" s="22"/>
      <c r="Q191" s="27">
        <f t="shared" si="24"/>
        <v>249</v>
      </c>
    </row>
    <row r="192" spans="1:17" ht="20.100000000000001" customHeight="1">
      <c r="A192" s="3" t="s">
        <v>150</v>
      </c>
      <c r="B192" s="22">
        <v>72</v>
      </c>
      <c r="C192" s="22">
        <v>18</v>
      </c>
      <c r="D192" s="22">
        <v>35</v>
      </c>
      <c r="E192" s="22">
        <v>25</v>
      </c>
      <c r="F192" s="22">
        <v>42</v>
      </c>
      <c r="G192" s="22">
        <v>113</v>
      </c>
      <c r="H192" s="22">
        <v>50</v>
      </c>
      <c r="I192" s="22">
        <v>17</v>
      </c>
      <c r="J192" s="22">
        <v>60</v>
      </c>
      <c r="K192" s="22">
        <v>15</v>
      </c>
      <c r="L192" s="22"/>
      <c r="M192" s="22">
        <v>18</v>
      </c>
      <c r="N192" s="22"/>
      <c r="O192" s="22"/>
      <c r="P192" s="22"/>
      <c r="Q192" s="27">
        <f t="shared" si="24"/>
        <v>465</v>
      </c>
    </row>
    <row r="193" spans="1:17" ht="20.100000000000001" customHeight="1">
      <c r="A193" s="3" t="s">
        <v>151</v>
      </c>
      <c r="B193" s="22">
        <v>19</v>
      </c>
      <c r="C193" s="22">
        <v>1</v>
      </c>
      <c r="D193" s="22">
        <v>2</v>
      </c>
      <c r="E193" s="22">
        <v>1</v>
      </c>
      <c r="F193" s="22">
        <v>3</v>
      </c>
      <c r="G193" s="22">
        <v>2</v>
      </c>
      <c r="H193" s="22"/>
      <c r="I193" s="22">
        <v>2</v>
      </c>
      <c r="J193" s="22">
        <v>11</v>
      </c>
      <c r="K193" s="22">
        <v>5</v>
      </c>
      <c r="L193" s="22"/>
      <c r="M193" s="22"/>
      <c r="N193" s="22"/>
      <c r="O193" s="22"/>
      <c r="P193" s="22"/>
      <c r="Q193" s="27">
        <f t="shared" si="24"/>
        <v>46</v>
      </c>
    </row>
    <row r="194" spans="1:17" ht="20.100000000000001" customHeight="1">
      <c r="A194" s="3" t="s">
        <v>152</v>
      </c>
      <c r="B194" s="22">
        <v>16</v>
      </c>
      <c r="C194" s="22">
        <v>2</v>
      </c>
      <c r="D194" s="22">
        <v>15</v>
      </c>
      <c r="E194" s="22"/>
      <c r="F194" s="22">
        <v>17</v>
      </c>
      <c r="G194" s="22">
        <v>36</v>
      </c>
      <c r="H194" s="22">
        <v>5</v>
      </c>
      <c r="I194" s="22">
        <v>3</v>
      </c>
      <c r="J194" s="22">
        <v>16</v>
      </c>
      <c r="K194" s="22">
        <v>10</v>
      </c>
      <c r="L194" s="22"/>
      <c r="M194" s="22">
        <v>2</v>
      </c>
      <c r="N194" s="22"/>
      <c r="O194" s="22"/>
      <c r="P194" s="22"/>
      <c r="Q194" s="27">
        <f t="shared" si="24"/>
        <v>122</v>
      </c>
    </row>
    <row r="195" spans="1:17" ht="20.100000000000001" customHeight="1">
      <c r="A195" s="3" t="s">
        <v>154</v>
      </c>
      <c r="B195" s="22">
        <v>22</v>
      </c>
      <c r="C195" s="22">
        <v>5</v>
      </c>
      <c r="D195" s="22">
        <v>1</v>
      </c>
      <c r="E195" s="22">
        <v>3</v>
      </c>
      <c r="F195" s="22"/>
      <c r="G195" s="22">
        <v>5</v>
      </c>
      <c r="H195" s="22"/>
      <c r="I195" s="22"/>
      <c r="J195" s="22">
        <v>9</v>
      </c>
      <c r="K195" s="22">
        <v>1</v>
      </c>
      <c r="L195" s="22"/>
      <c r="M195" s="22"/>
      <c r="N195" s="22"/>
      <c r="O195" s="22"/>
      <c r="P195" s="22"/>
      <c r="Q195" s="27">
        <f t="shared" si="24"/>
        <v>46</v>
      </c>
    </row>
    <row r="196" spans="1:17" ht="20.100000000000001" customHeight="1">
      <c r="A196" s="3" t="s">
        <v>153</v>
      </c>
      <c r="B196" s="22">
        <v>3</v>
      </c>
      <c r="C196" s="22"/>
      <c r="D196" s="22">
        <v>1</v>
      </c>
      <c r="E196" s="22"/>
      <c r="F196" s="22">
        <v>1</v>
      </c>
      <c r="G196" s="22"/>
      <c r="H196" s="22"/>
      <c r="I196" s="22"/>
      <c r="J196" s="22">
        <v>11</v>
      </c>
      <c r="K196" s="22">
        <v>6</v>
      </c>
      <c r="L196" s="22"/>
      <c r="M196" s="22"/>
      <c r="N196" s="22"/>
      <c r="O196" s="22"/>
      <c r="P196" s="22"/>
      <c r="Q196" s="27">
        <f t="shared" si="24"/>
        <v>22</v>
      </c>
    </row>
    <row r="197" spans="1:17" ht="18" customHeight="1" thickBot="1">
      <c r="A197" s="29" t="s">
        <v>4</v>
      </c>
      <c r="B197" s="29">
        <f>SUM(B190:B196)</f>
        <v>303</v>
      </c>
      <c r="C197" s="40">
        <f>SUM(C190:C196)</f>
        <v>62</v>
      </c>
      <c r="D197" s="40">
        <f t="shared" ref="D197:M197" si="25">SUM(D190:D196)</f>
        <v>119</v>
      </c>
      <c r="E197" s="40">
        <f>SUM(E190:E196)</f>
        <v>93</v>
      </c>
      <c r="F197" s="40">
        <f t="shared" si="25"/>
        <v>150</v>
      </c>
      <c r="G197" s="40">
        <f t="shared" si="25"/>
        <v>202</v>
      </c>
      <c r="H197" s="40">
        <f t="shared" si="25"/>
        <v>121</v>
      </c>
      <c r="I197" s="40">
        <f t="shared" si="25"/>
        <v>45</v>
      </c>
      <c r="J197" s="40">
        <f>SUM(J190:J196)</f>
        <v>321</v>
      </c>
      <c r="K197" s="40">
        <f t="shared" si="25"/>
        <v>52</v>
      </c>
      <c r="L197" s="40">
        <f t="shared" si="25"/>
        <v>0</v>
      </c>
      <c r="M197" s="40">
        <f t="shared" si="25"/>
        <v>67</v>
      </c>
      <c r="N197" s="40">
        <f>SUM(N190:N196)</f>
        <v>0</v>
      </c>
      <c r="O197" s="40">
        <f>SUM(O190:O196)</f>
        <v>0</v>
      </c>
      <c r="P197" s="40">
        <f>SUM(P190:P196)</f>
        <v>0</v>
      </c>
      <c r="Q197" s="29">
        <f t="shared" si="24"/>
        <v>1535</v>
      </c>
    </row>
    <row r="198" spans="1:17" ht="24" customHeight="1">
      <c r="A198" s="46" t="s">
        <v>155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</row>
    <row r="199" spans="1:17" ht="20.100000000000001" customHeight="1">
      <c r="A199" s="2" t="s">
        <v>160</v>
      </c>
      <c r="B199" s="22"/>
      <c r="C199" s="22"/>
      <c r="D199" s="22">
        <v>1</v>
      </c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7">
        <f>B199+C199+D199+E199+F199+G199+H193+I199+J199+K199+L199+M199+N199+O199+P199</f>
        <v>1</v>
      </c>
    </row>
    <row r="200" spans="1:17" ht="20.100000000000001" customHeight="1">
      <c r="A200" s="2" t="s">
        <v>157</v>
      </c>
      <c r="B200" s="22"/>
      <c r="C200" s="22">
        <v>1</v>
      </c>
      <c r="D200" s="22"/>
      <c r="E200" s="22"/>
      <c r="F200" s="22"/>
      <c r="G200" s="22"/>
      <c r="H200" s="22"/>
      <c r="I200" s="22"/>
      <c r="J200" s="22">
        <v>11</v>
      </c>
      <c r="K200" s="22"/>
      <c r="L200" s="22"/>
      <c r="M200" s="22"/>
      <c r="N200" s="22"/>
      <c r="O200" s="22"/>
      <c r="P200" s="22"/>
      <c r="Q200" s="27">
        <f t="shared" si="24"/>
        <v>12</v>
      </c>
    </row>
    <row r="201" spans="1:17" ht="20.100000000000001" customHeight="1">
      <c r="A201" s="2" t="s">
        <v>274</v>
      </c>
      <c r="B201" s="22"/>
      <c r="C201" s="22"/>
      <c r="D201" s="22"/>
      <c r="E201" s="22"/>
      <c r="F201" s="22"/>
      <c r="G201" s="22"/>
      <c r="H201" s="22"/>
      <c r="I201" s="22"/>
      <c r="J201" s="22">
        <v>3</v>
      </c>
      <c r="K201" s="22"/>
      <c r="L201" s="22"/>
      <c r="M201" s="22"/>
      <c r="N201" s="22"/>
      <c r="O201" s="22"/>
      <c r="P201" s="22"/>
      <c r="Q201" s="27">
        <f t="shared" si="24"/>
        <v>3</v>
      </c>
    </row>
    <row r="202" spans="1:17" ht="20.100000000000001" customHeight="1">
      <c r="A202" s="2" t="s">
        <v>159</v>
      </c>
      <c r="B202" s="22"/>
      <c r="C202" s="22"/>
      <c r="D202" s="22"/>
      <c r="E202" s="22"/>
      <c r="F202" s="22"/>
      <c r="G202" s="22"/>
      <c r="H202" s="22"/>
      <c r="I202" s="22"/>
      <c r="J202" s="22">
        <v>21</v>
      </c>
      <c r="K202" s="22"/>
      <c r="L202" s="22"/>
      <c r="M202" s="22"/>
      <c r="N202" s="22"/>
      <c r="O202" s="22"/>
      <c r="P202" s="22"/>
      <c r="Q202" s="27">
        <f t="shared" si="24"/>
        <v>21</v>
      </c>
    </row>
    <row r="203" spans="1:17" ht="20.100000000000001" customHeight="1">
      <c r="A203" s="2" t="s">
        <v>156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7">
        <f t="shared" si="24"/>
        <v>0</v>
      </c>
    </row>
    <row r="204" spans="1:17" ht="20.100000000000001" customHeight="1">
      <c r="A204" s="2" t="s">
        <v>329</v>
      </c>
      <c r="B204" s="22"/>
      <c r="C204" s="22"/>
      <c r="D204" s="22"/>
      <c r="E204" s="22"/>
      <c r="F204" s="22"/>
      <c r="G204" s="22"/>
      <c r="H204" s="22"/>
      <c r="I204" s="22"/>
      <c r="J204" s="22">
        <v>1</v>
      </c>
      <c r="K204" s="22">
        <v>3</v>
      </c>
      <c r="L204" s="22"/>
      <c r="M204" s="22"/>
      <c r="N204" s="22"/>
      <c r="O204" s="22"/>
      <c r="P204" s="22"/>
      <c r="Q204" s="27">
        <f t="shared" si="24"/>
        <v>4</v>
      </c>
    </row>
    <row r="205" spans="1:17" ht="20.100000000000001" customHeight="1">
      <c r="A205" s="2" t="s">
        <v>161</v>
      </c>
      <c r="B205" s="22"/>
      <c r="C205" s="22"/>
      <c r="D205" s="22">
        <v>1</v>
      </c>
      <c r="E205" s="22"/>
      <c r="F205" s="22"/>
      <c r="G205" s="22"/>
      <c r="H205" s="22"/>
      <c r="I205" s="22"/>
      <c r="J205" s="22">
        <v>8</v>
      </c>
      <c r="K205" s="22"/>
      <c r="L205" s="22"/>
      <c r="M205" s="22"/>
      <c r="N205" s="22"/>
      <c r="O205" s="22"/>
      <c r="P205" s="22"/>
      <c r="Q205" s="27">
        <f t="shared" si="24"/>
        <v>9</v>
      </c>
    </row>
    <row r="206" spans="1:17" ht="20.100000000000001" customHeight="1">
      <c r="A206" s="2" t="s">
        <v>158</v>
      </c>
      <c r="B206" s="22"/>
      <c r="C206" s="22"/>
      <c r="D206" s="22"/>
      <c r="E206" s="22"/>
      <c r="F206" s="22"/>
      <c r="G206" s="22"/>
      <c r="H206" s="22"/>
      <c r="I206" s="22">
        <v>1</v>
      </c>
      <c r="J206" s="22"/>
      <c r="K206" s="22"/>
      <c r="L206" s="22"/>
      <c r="M206" s="22"/>
      <c r="N206" s="22"/>
      <c r="O206" s="22"/>
      <c r="P206" s="22"/>
      <c r="Q206" s="27">
        <f t="shared" si="24"/>
        <v>1</v>
      </c>
    </row>
    <row r="207" spans="1:17" ht="20.100000000000001" customHeight="1">
      <c r="A207" s="2" t="s">
        <v>163</v>
      </c>
      <c r="B207" s="22"/>
      <c r="C207" s="22">
        <v>12</v>
      </c>
      <c r="D207" s="22"/>
      <c r="E207" s="22"/>
      <c r="F207" s="22"/>
      <c r="G207" s="22"/>
      <c r="H207" s="22"/>
      <c r="I207" s="22"/>
      <c r="J207" s="22">
        <v>36</v>
      </c>
      <c r="K207" s="22"/>
      <c r="L207" s="22"/>
      <c r="M207" s="22"/>
      <c r="N207" s="22"/>
      <c r="O207" s="22"/>
      <c r="P207" s="22"/>
      <c r="Q207" s="27">
        <f t="shared" si="24"/>
        <v>48</v>
      </c>
    </row>
    <row r="208" spans="1:17" ht="20.100000000000001" customHeight="1">
      <c r="A208" s="2" t="s">
        <v>162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7">
        <f t="shared" si="24"/>
        <v>0</v>
      </c>
    </row>
    <row r="209" spans="1:17" ht="20.100000000000001" customHeight="1">
      <c r="A209" s="2" t="s">
        <v>351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7">
        <f>B209+C209+D209+E209+F209+G209+H209+I209+J209+K209+L209+M209+N209+O209+P209</f>
        <v>0</v>
      </c>
    </row>
    <row r="210" spans="1:17" ht="20.100000000000001" customHeight="1">
      <c r="A210" s="2" t="s">
        <v>165</v>
      </c>
      <c r="B210" s="22">
        <v>7</v>
      </c>
      <c r="C210" s="22"/>
      <c r="D210" s="22"/>
      <c r="E210" s="22"/>
      <c r="F210" s="22"/>
      <c r="G210" s="22"/>
      <c r="H210" s="22"/>
      <c r="I210" s="22"/>
      <c r="J210" s="22">
        <v>37</v>
      </c>
      <c r="K210" s="22"/>
      <c r="L210" s="22"/>
      <c r="M210" s="22"/>
      <c r="N210" s="22"/>
      <c r="O210" s="22"/>
      <c r="P210" s="22"/>
      <c r="Q210" s="27">
        <f t="shared" si="24"/>
        <v>44</v>
      </c>
    </row>
    <row r="211" spans="1:17" ht="20.100000000000001" customHeight="1">
      <c r="A211" s="2" t="s">
        <v>164</v>
      </c>
      <c r="B211" s="22"/>
      <c r="C211" s="22"/>
      <c r="D211" s="22"/>
      <c r="E211" s="22"/>
      <c r="F211" s="22"/>
      <c r="G211" s="22"/>
      <c r="H211" s="22"/>
      <c r="I211" s="22"/>
      <c r="J211" s="22">
        <v>3</v>
      </c>
      <c r="K211" s="22"/>
      <c r="L211" s="22"/>
      <c r="M211" s="22">
        <v>2</v>
      </c>
      <c r="N211" s="22"/>
      <c r="O211" s="22"/>
      <c r="P211" s="22"/>
      <c r="Q211" s="27">
        <f t="shared" si="24"/>
        <v>5</v>
      </c>
    </row>
    <row r="212" spans="1:17" ht="20.100000000000001" customHeight="1">
      <c r="A212" s="2" t="s">
        <v>276</v>
      </c>
      <c r="B212" s="22"/>
      <c r="C212" s="22"/>
      <c r="D212" s="22"/>
      <c r="E212" s="22"/>
      <c r="F212" s="22"/>
      <c r="G212" s="22"/>
      <c r="H212" s="22"/>
      <c r="I212" s="22">
        <v>2</v>
      </c>
      <c r="J212" s="22">
        <v>128</v>
      </c>
      <c r="K212" s="22">
        <v>8</v>
      </c>
      <c r="L212" s="22"/>
      <c r="M212" s="22">
        <v>2</v>
      </c>
      <c r="N212" s="22"/>
      <c r="O212" s="22"/>
      <c r="P212" s="22"/>
      <c r="Q212" s="27">
        <f t="shared" si="24"/>
        <v>140</v>
      </c>
    </row>
    <row r="213" spans="1:17" ht="20.100000000000001" customHeight="1">
      <c r="A213" s="2" t="s">
        <v>166</v>
      </c>
      <c r="B213" s="22"/>
      <c r="C213" s="22"/>
      <c r="D213" s="22"/>
      <c r="E213" s="22"/>
      <c r="F213" s="22"/>
      <c r="G213" s="22"/>
      <c r="H213" s="22"/>
      <c r="I213" s="22"/>
      <c r="J213" s="22">
        <v>4</v>
      </c>
      <c r="K213" s="22"/>
      <c r="L213" s="22"/>
      <c r="M213" s="22"/>
      <c r="N213" s="22"/>
      <c r="O213" s="22"/>
      <c r="P213" s="22"/>
      <c r="Q213" s="27">
        <f t="shared" si="24"/>
        <v>4</v>
      </c>
    </row>
    <row r="214" spans="1:17" ht="20.100000000000001" customHeight="1">
      <c r="A214" s="3" t="s">
        <v>168</v>
      </c>
      <c r="B214" s="22"/>
      <c r="C214" s="22">
        <v>1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7">
        <f t="shared" si="24"/>
        <v>1</v>
      </c>
    </row>
    <row r="215" spans="1:17" ht="20.100000000000001" customHeight="1">
      <c r="A215" s="2" t="s">
        <v>167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7">
        <f t="shared" si="24"/>
        <v>0</v>
      </c>
    </row>
    <row r="216" spans="1:17" ht="20.100000000000001" customHeight="1">
      <c r="A216" s="3" t="s">
        <v>169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7">
        <f t="shared" si="24"/>
        <v>0</v>
      </c>
    </row>
    <row r="217" spans="1:17" ht="20.100000000000001" customHeight="1">
      <c r="A217" s="2" t="s">
        <v>349</v>
      </c>
      <c r="B217" s="22"/>
      <c r="C217" s="22"/>
      <c r="D217" s="22"/>
      <c r="E217" s="22"/>
      <c r="F217" s="22"/>
      <c r="G217" s="22"/>
      <c r="H217" s="22"/>
      <c r="I217" s="22"/>
      <c r="J217" s="22">
        <v>2</v>
      </c>
      <c r="K217" s="22"/>
      <c r="L217" s="22"/>
      <c r="M217" s="22"/>
      <c r="N217" s="22"/>
      <c r="O217" s="22"/>
      <c r="P217" s="22"/>
      <c r="Q217" s="27">
        <f t="shared" si="24"/>
        <v>2</v>
      </c>
    </row>
    <row r="218" spans="1:17" ht="20.100000000000001" customHeight="1">
      <c r="A218" s="2" t="s">
        <v>177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7">
        <f t="shared" si="24"/>
        <v>0</v>
      </c>
    </row>
    <row r="219" spans="1:17" ht="20.100000000000001" customHeight="1">
      <c r="A219" s="2" t="s">
        <v>176</v>
      </c>
      <c r="B219" s="22"/>
      <c r="C219" s="22"/>
      <c r="D219" s="22"/>
      <c r="E219" s="22"/>
      <c r="F219" s="22"/>
      <c r="G219" s="22"/>
      <c r="H219" s="22"/>
      <c r="I219" s="22"/>
      <c r="J219" s="22">
        <v>23</v>
      </c>
      <c r="K219" s="22"/>
      <c r="L219" s="22"/>
      <c r="M219" s="22"/>
      <c r="N219" s="22"/>
      <c r="O219" s="22"/>
      <c r="P219" s="22"/>
      <c r="Q219" s="27">
        <f t="shared" si="24"/>
        <v>23</v>
      </c>
    </row>
    <row r="220" spans="1:17" ht="20.100000000000001" customHeight="1">
      <c r="A220" s="2" t="s">
        <v>174</v>
      </c>
      <c r="B220" s="22"/>
      <c r="C220" s="22"/>
      <c r="D220" s="22"/>
      <c r="E220" s="22"/>
      <c r="F220" s="22"/>
      <c r="G220" s="22"/>
      <c r="H220" s="22"/>
      <c r="I220" s="22"/>
      <c r="J220" s="22">
        <v>11</v>
      </c>
      <c r="K220" s="22"/>
      <c r="L220" s="22"/>
      <c r="M220" s="22"/>
      <c r="N220" s="22"/>
      <c r="O220" s="22"/>
      <c r="P220" s="22"/>
      <c r="Q220" s="27">
        <f t="shared" si="24"/>
        <v>11</v>
      </c>
    </row>
    <row r="221" spans="1:17" ht="20.100000000000001" customHeight="1">
      <c r="A221" s="2" t="s">
        <v>172</v>
      </c>
      <c r="B221" s="22">
        <v>6</v>
      </c>
      <c r="C221" s="22">
        <v>1</v>
      </c>
      <c r="D221" s="22">
        <v>4</v>
      </c>
      <c r="E221" s="22"/>
      <c r="F221" s="22"/>
      <c r="G221" s="22"/>
      <c r="H221" s="22"/>
      <c r="I221" s="22"/>
      <c r="J221" s="22">
        <v>51</v>
      </c>
      <c r="K221" s="22"/>
      <c r="L221" s="22"/>
      <c r="M221" s="22"/>
      <c r="N221" s="22"/>
      <c r="O221" s="22"/>
      <c r="P221" s="22"/>
      <c r="Q221" s="27">
        <f t="shared" si="24"/>
        <v>62</v>
      </c>
    </row>
    <row r="222" spans="1:17" ht="20.100000000000001" customHeight="1">
      <c r="A222" s="3" t="s">
        <v>171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7">
        <f t="shared" si="24"/>
        <v>0</v>
      </c>
    </row>
    <row r="223" spans="1:17" ht="20.100000000000001" customHeight="1">
      <c r="A223" s="2" t="s">
        <v>173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7">
        <f t="shared" si="24"/>
        <v>0</v>
      </c>
    </row>
    <row r="224" spans="1:17" ht="20.100000000000001" customHeight="1">
      <c r="A224" s="7" t="s">
        <v>170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7">
        <f t="shared" si="24"/>
        <v>0</v>
      </c>
    </row>
    <row r="225" spans="1:17" ht="20.100000000000001" customHeight="1">
      <c r="A225" s="2" t="s">
        <v>186</v>
      </c>
      <c r="B225" s="22"/>
      <c r="C225" s="22"/>
      <c r="D225" s="22"/>
      <c r="E225" s="22"/>
      <c r="F225" s="22"/>
      <c r="G225" s="22"/>
      <c r="H225" s="22"/>
      <c r="I225" s="22"/>
      <c r="J225" s="22">
        <v>16</v>
      </c>
      <c r="K225" s="22"/>
      <c r="L225" s="22"/>
      <c r="M225" s="22"/>
      <c r="N225" s="22"/>
      <c r="O225" s="22"/>
      <c r="P225" s="22"/>
      <c r="Q225" s="27">
        <f t="shared" si="24"/>
        <v>16</v>
      </c>
    </row>
    <row r="226" spans="1:17" ht="20.100000000000001" customHeight="1">
      <c r="A226" s="2" t="s">
        <v>178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7">
        <f t="shared" si="24"/>
        <v>0</v>
      </c>
    </row>
    <row r="227" spans="1:17" ht="36.75" customHeight="1">
      <c r="A227" s="3" t="s">
        <v>181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7">
        <f t="shared" si="24"/>
        <v>0</v>
      </c>
    </row>
    <row r="228" spans="1:17" ht="33" customHeight="1">
      <c r="A228" s="2" t="s">
        <v>179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7">
        <f t="shared" si="24"/>
        <v>0</v>
      </c>
    </row>
    <row r="229" spans="1:17" ht="20.100000000000001" customHeight="1">
      <c r="A229" s="7" t="s">
        <v>180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7">
        <f t="shared" si="24"/>
        <v>0</v>
      </c>
    </row>
    <row r="230" spans="1:17" ht="20.100000000000001" customHeight="1">
      <c r="A230" s="2" t="s">
        <v>275</v>
      </c>
      <c r="B230" s="22"/>
      <c r="C230" s="22">
        <v>1</v>
      </c>
      <c r="D230" s="22"/>
      <c r="E230" s="22"/>
      <c r="F230" s="22"/>
      <c r="G230" s="22"/>
      <c r="H230" s="22"/>
      <c r="I230" s="22"/>
      <c r="J230" s="22">
        <v>2</v>
      </c>
      <c r="K230" s="22">
        <v>2</v>
      </c>
      <c r="L230" s="22"/>
      <c r="M230" s="22"/>
      <c r="N230" s="22"/>
      <c r="O230" s="22"/>
      <c r="P230" s="22"/>
      <c r="Q230" s="27">
        <f t="shared" si="24"/>
        <v>5</v>
      </c>
    </row>
    <row r="231" spans="1:17" ht="20.100000000000001" customHeight="1">
      <c r="A231" s="2" t="s">
        <v>185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7">
        <f t="shared" si="24"/>
        <v>0</v>
      </c>
    </row>
    <row r="232" spans="1:17" ht="20.100000000000001" customHeight="1">
      <c r="A232" s="7" t="s">
        <v>183</v>
      </c>
      <c r="B232" s="22">
        <v>6</v>
      </c>
      <c r="C232" s="22"/>
      <c r="D232" s="22"/>
      <c r="E232" s="22"/>
      <c r="F232" s="22"/>
      <c r="G232" s="22"/>
      <c r="H232" s="22">
        <v>3</v>
      </c>
      <c r="I232" s="22"/>
      <c r="J232" s="22">
        <v>9</v>
      </c>
      <c r="K232" s="22"/>
      <c r="L232" s="22"/>
      <c r="M232" s="22"/>
      <c r="N232" s="22"/>
      <c r="O232" s="22"/>
      <c r="P232" s="22"/>
      <c r="Q232" s="27">
        <f t="shared" si="24"/>
        <v>18</v>
      </c>
    </row>
    <row r="233" spans="1:17" ht="20.100000000000001" customHeight="1">
      <c r="A233" s="7" t="s">
        <v>182</v>
      </c>
      <c r="B233" s="22"/>
      <c r="C233" s="22">
        <v>3</v>
      </c>
      <c r="D233" s="22"/>
      <c r="E233" s="22"/>
      <c r="F233" s="22"/>
      <c r="G233" s="22"/>
      <c r="H233" s="22"/>
      <c r="I233" s="22"/>
      <c r="J233" s="22">
        <v>9</v>
      </c>
      <c r="K233" s="22"/>
      <c r="L233" s="22"/>
      <c r="M233" s="22"/>
      <c r="N233" s="22"/>
      <c r="O233" s="22"/>
      <c r="P233" s="22"/>
      <c r="Q233" s="27">
        <f t="shared" si="24"/>
        <v>12</v>
      </c>
    </row>
    <row r="234" spans="1:17" ht="20.100000000000001" customHeight="1">
      <c r="A234" s="7" t="s">
        <v>184</v>
      </c>
      <c r="B234" s="22">
        <v>1</v>
      </c>
      <c r="C234" s="22"/>
      <c r="D234" s="22"/>
      <c r="E234" s="22"/>
      <c r="F234" s="22"/>
      <c r="G234" s="22"/>
      <c r="H234" s="22"/>
      <c r="I234" s="22"/>
      <c r="J234" s="22">
        <v>33</v>
      </c>
      <c r="K234" s="22"/>
      <c r="L234" s="22"/>
      <c r="M234" s="22"/>
      <c r="N234" s="22"/>
      <c r="O234" s="22"/>
      <c r="P234" s="22"/>
      <c r="Q234" s="27">
        <f t="shared" si="24"/>
        <v>34</v>
      </c>
    </row>
    <row r="235" spans="1:17" ht="20.100000000000001" customHeight="1">
      <c r="A235" s="2" t="s">
        <v>278</v>
      </c>
      <c r="B235" s="22">
        <v>7</v>
      </c>
      <c r="C235" s="22">
        <v>1</v>
      </c>
      <c r="D235" s="22">
        <v>2</v>
      </c>
      <c r="E235" s="22"/>
      <c r="F235" s="22"/>
      <c r="G235" s="22"/>
      <c r="H235" s="22"/>
      <c r="I235" s="22">
        <v>2</v>
      </c>
      <c r="J235" s="22">
        <v>9</v>
      </c>
      <c r="K235" s="22">
        <v>2</v>
      </c>
      <c r="L235" s="22"/>
      <c r="M235" s="22">
        <v>3</v>
      </c>
      <c r="N235" s="22"/>
      <c r="O235" s="22"/>
      <c r="P235" s="22"/>
      <c r="Q235" s="27">
        <f t="shared" si="24"/>
        <v>26</v>
      </c>
    </row>
    <row r="236" spans="1:17" ht="20.100000000000001" customHeight="1">
      <c r="A236" s="2" t="s">
        <v>187</v>
      </c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7">
        <f t="shared" si="24"/>
        <v>0</v>
      </c>
    </row>
    <row r="237" spans="1:17" ht="20.100000000000001" customHeight="1">
      <c r="A237" s="7" t="s">
        <v>188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7">
        <f t="shared" si="24"/>
        <v>0</v>
      </c>
    </row>
    <row r="238" spans="1:17" ht="20.100000000000001" customHeight="1">
      <c r="A238" s="7" t="s">
        <v>189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7">
        <f t="shared" si="24"/>
        <v>0</v>
      </c>
    </row>
    <row r="239" spans="1:17" ht="20.100000000000001" customHeight="1">
      <c r="A239" s="6" t="s">
        <v>194</v>
      </c>
      <c r="B239" s="22">
        <v>6</v>
      </c>
      <c r="C239" s="22"/>
      <c r="D239" s="22">
        <v>6</v>
      </c>
      <c r="E239" s="22"/>
      <c r="F239" s="22"/>
      <c r="G239" s="22"/>
      <c r="H239" s="22"/>
      <c r="I239" s="22"/>
      <c r="J239" s="22">
        <v>6</v>
      </c>
      <c r="K239" s="22"/>
      <c r="L239" s="22"/>
      <c r="M239" s="22"/>
      <c r="N239" s="22"/>
      <c r="O239" s="22"/>
      <c r="P239" s="22"/>
      <c r="Q239" s="27">
        <f t="shared" si="24"/>
        <v>18</v>
      </c>
    </row>
    <row r="240" spans="1:17" ht="20.100000000000001" customHeight="1">
      <c r="A240" s="7" t="s">
        <v>192</v>
      </c>
      <c r="B240" s="22"/>
      <c r="C240" s="22">
        <v>1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7">
        <f t="shared" si="24"/>
        <v>1</v>
      </c>
    </row>
    <row r="241" spans="1:17" ht="20.100000000000001" customHeight="1">
      <c r="A241" s="7" t="s">
        <v>190</v>
      </c>
      <c r="B241" s="22"/>
      <c r="C241" s="22"/>
      <c r="D241" s="22"/>
      <c r="E241" s="22"/>
      <c r="F241" s="22"/>
      <c r="G241" s="22">
        <v>1</v>
      </c>
      <c r="H241" s="22"/>
      <c r="I241" s="22"/>
      <c r="J241" s="22">
        <v>5</v>
      </c>
      <c r="K241" s="22"/>
      <c r="L241" s="22"/>
      <c r="M241" s="22"/>
      <c r="N241" s="22"/>
      <c r="O241" s="22"/>
      <c r="P241" s="22"/>
      <c r="Q241" s="27">
        <f t="shared" si="24"/>
        <v>6</v>
      </c>
    </row>
    <row r="242" spans="1:17" ht="20.100000000000001" customHeight="1">
      <c r="A242" s="7" t="s">
        <v>191</v>
      </c>
      <c r="B242" s="22">
        <v>1</v>
      </c>
      <c r="C242" s="22">
        <v>1</v>
      </c>
      <c r="D242" s="22">
        <v>1</v>
      </c>
      <c r="E242" s="22"/>
      <c r="F242" s="22"/>
      <c r="G242" s="22"/>
      <c r="H242" s="22"/>
      <c r="I242" s="22"/>
      <c r="J242" s="22">
        <v>2</v>
      </c>
      <c r="K242" s="22"/>
      <c r="L242" s="22"/>
      <c r="M242" s="22"/>
      <c r="N242" s="22"/>
      <c r="O242" s="22"/>
      <c r="P242" s="22"/>
      <c r="Q242" s="27">
        <f t="shared" si="24"/>
        <v>5</v>
      </c>
    </row>
    <row r="243" spans="1:17" ht="20.100000000000001" customHeight="1">
      <c r="A243" s="7" t="s">
        <v>195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7">
        <f t="shared" si="24"/>
        <v>0</v>
      </c>
    </row>
    <row r="244" spans="1:17" ht="20.100000000000001" customHeight="1">
      <c r="A244" s="6" t="s">
        <v>193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7">
        <f t="shared" si="24"/>
        <v>0</v>
      </c>
    </row>
    <row r="245" spans="1:17" ht="20.100000000000001" customHeight="1">
      <c r="A245" s="7" t="s">
        <v>196</v>
      </c>
      <c r="B245" s="22"/>
      <c r="C245" s="22"/>
      <c r="D245" s="22"/>
      <c r="E245" s="22"/>
      <c r="F245" s="22"/>
      <c r="G245" s="22"/>
      <c r="H245" s="22"/>
      <c r="I245" s="22"/>
      <c r="J245" s="22">
        <v>3</v>
      </c>
      <c r="K245" s="22"/>
      <c r="L245" s="22"/>
      <c r="M245" s="22"/>
      <c r="N245" s="22"/>
      <c r="O245" s="22"/>
      <c r="P245" s="22"/>
      <c r="Q245" s="27">
        <f t="shared" si="24"/>
        <v>3</v>
      </c>
    </row>
    <row r="246" spans="1:17" ht="20.100000000000001" customHeight="1">
      <c r="A246" s="2" t="s">
        <v>197</v>
      </c>
      <c r="B246" s="22">
        <v>2</v>
      </c>
      <c r="C246" s="22">
        <v>3</v>
      </c>
      <c r="D246" s="22">
        <v>3</v>
      </c>
      <c r="E246" s="22"/>
      <c r="F246" s="22"/>
      <c r="G246" s="22"/>
      <c r="H246" s="22"/>
      <c r="I246" s="22">
        <v>3</v>
      </c>
      <c r="J246" s="22">
        <v>3</v>
      </c>
      <c r="K246" s="22">
        <v>5</v>
      </c>
      <c r="L246" s="22"/>
      <c r="M246" s="22"/>
      <c r="N246" s="22"/>
      <c r="O246" s="22"/>
      <c r="P246" s="22"/>
      <c r="Q246" s="27">
        <f t="shared" si="24"/>
        <v>19</v>
      </c>
    </row>
    <row r="247" spans="1:17" ht="20.100000000000001" customHeight="1">
      <c r="A247" s="2" t="s">
        <v>198</v>
      </c>
      <c r="B247" s="22"/>
      <c r="C247" s="22"/>
      <c r="D247" s="22"/>
      <c r="E247" s="22"/>
      <c r="F247" s="22"/>
      <c r="G247" s="22"/>
      <c r="H247" s="22"/>
      <c r="I247" s="22"/>
      <c r="J247" s="22">
        <v>2</v>
      </c>
      <c r="K247" s="22"/>
      <c r="L247" s="22"/>
      <c r="M247" s="22"/>
      <c r="N247" s="22"/>
      <c r="O247" s="22"/>
      <c r="P247" s="22"/>
      <c r="Q247" s="27">
        <f t="shared" si="24"/>
        <v>2</v>
      </c>
    </row>
    <row r="248" spans="1:17" ht="20.100000000000001" customHeight="1">
      <c r="A248" s="7" t="s">
        <v>199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7">
        <f t="shared" si="24"/>
        <v>0</v>
      </c>
    </row>
    <row r="249" spans="1:17" ht="20.100000000000001" customHeight="1">
      <c r="A249" s="7" t="s">
        <v>201</v>
      </c>
      <c r="B249" s="22"/>
      <c r="C249" s="22"/>
      <c r="D249" s="22"/>
      <c r="E249" s="22"/>
      <c r="F249" s="22"/>
      <c r="G249" s="22"/>
      <c r="H249" s="22"/>
      <c r="I249" s="22"/>
      <c r="J249" s="22">
        <v>1</v>
      </c>
      <c r="K249" s="22"/>
      <c r="L249" s="22"/>
      <c r="M249" s="22"/>
      <c r="N249" s="22"/>
      <c r="O249" s="22"/>
      <c r="P249" s="22"/>
      <c r="Q249" s="27">
        <f t="shared" si="24"/>
        <v>1</v>
      </c>
    </row>
    <row r="250" spans="1:17" ht="20.100000000000001" customHeight="1">
      <c r="A250" s="7" t="s">
        <v>200</v>
      </c>
      <c r="B250" s="22"/>
      <c r="C250" s="22">
        <v>1</v>
      </c>
      <c r="D250" s="22"/>
      <c r="E250" s="22"/>
      <c r="F250" s="22"/>
      <c r="G250" s="22"/>
      <c r="H250" s="22"/>
      <c r="I250" s="22"/>
      <c r="J250" s="22">
        <v>13</v>
      </c>
      <c r="K250" s="22">
        <v>1</v>
      </c>
      <c r="L250" s="22"/>
      <c r="M250" s="22">
        <v>1</v>
      </c>
      <c r="N250" s="22"/>
      <c r="O250" s="22"/>
      <c r="P250" s="22"/>
      <c r="Q250" s="27">
        <f t="shared" si="24"/>
        <v>16</v>
      </c>
    </row>
    <row r="251" spans="1:17" ht="20.100000000000001" customHeight="1">
      <c r="A251" s="7" t="s">
        <v>353</v>
      </c>
      <c r="B251" s="22">
        <v>5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7"/>
    </row>
    <row r="252" spans="1:17" ht="20.100000000000001" customHeight="1">
      <c r="A252" s="7" t="s">
        <v>355</v>
      </c>
      <c r="B252" s="22">
        <v>5</v>
      </c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7">
        <f t="shared" si="24"/>
        <v>5</v>
      </c>
    </row>
    <row r="253" spans="1:17" ht="20.100000000000001" customHeight="1">
      <c r="A253" s="7" t="s">
        <v>202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7">
        <f t="shared" si="24"/>
        <v>0</v>
      </c>
    </row>
    <row r="254" spans="1:17" ht="20.100000000000001" customHeight="1">
      <c r="A254" s="7" t="s">
        <v>332</v>
      </c>
      <c r="B254" s="22"/>
      <c r="C254" s="22"/>
      <c r="D254" s="22"/>
      <c r="E254" s="22"/>
      <c r="F254" s="22"/>
      <c r="G254" s="22"/>
      <c r="H254" s="22"/>
      <c r="I254" s="22"/>
      <c r="J254" s="22">
        <v>1</v>
      </c>
      <c r="K254" s="22"/>
      <c r="L254" s="22"/>
      <c r="M254" s="22"/>
      <c r="N254" s="22"/>
      <c r="O254" s="22"/>
      <c r="P254" s="22"/>
      <c r="Q254" s="27">
        <f t="shared" si="24"/>
        <v>1</v>
      </c>
    </row>
    <row r="255" spans="1:17" ht="20.100000000000001" customHeight="1">
      <c r="A255" s="3" t="s">
        <v>203</v>
      </c>
      <c r="B255" s="22">
        <v>4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7">
        <f t="shared" ref="Q255:Q305" si="26">B255+C255+D255+E255+F255+G255+H255+I255+J255+K255+L255+M255+N255+O255+P255</f>
        <v>4</v>
      </c>
    </row>
    <row r="256" spans="1:17" ht="20.100000000000001" customHeight="1">
      <c r="A256" s="7" t="s">
        <v>204</v>
      </c>
      <c r="B256" s="22">
        <v>1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7">
        <f t="shared" si="26"/>
        <v>1</v>
      </c>
    </row>
    <row r="257" spans="1:17" ht="20.100000000000001" customHeight="1">
      <c r="A257" s="7" t="s">
        <v>205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7">
        <f t="shared" si="26"/>
        <v>0</v>
      </c>
    </row>
    <row r="258" spans="1:17" ht="20.100000000000001" customHeight="1">
      <c r="A258" s="7" t="s">
        <v>328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7">
        <f t="shared" si="26"/>
        <v>0</v>
      </c>
    </row>
    <row r="259" spans="1:17" ht="20.100000000000001" customHeight="1">
      <c r="A259" s="7" t="s">
        <v>206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7">
        <f t="shared" si="26"/>
        <v>0</v>
      </c>
    </row>
    <row r="260" spans="1:17" ht="20.100000000000001" customHeight="1">
      <c r="A260" s="7" t="s">
        <v>207</v>
      </c>
      <c r="B260" s="22"/>
      <c r="C260" s="22"/>
      <c r="D260" s="22"/>
      <c r="E260" s="22"/>
      <c r="F260" s="22"/>
      <c r="G260" s="22"/>
      <c r="H260" s="22"/>
      <c r="I260" s="22"/>
      <c r="J260" s="22">
        <v>3</v>
      </c>
      <c r="K260" s="22"/>
      <c r="L260" s="22"/>
      <c r="M260" s="22"/>
      <c r="N260" s="22"/>
      <c r="O260" s="22"/>
      <c r="P260" s="22"/>
      <c r="Q260" s="27">
        <f t="shared" si="26"/>
        <v>3</v>
      </c>
    </row>
    <row r="261" spans="1:17" ht="20.100000000000001" customHeight="1">
      <c r="A261" s="7" t="s">
        <v>208</v>
      </c>
      <c r="B261" s="22"/>
      <c r="C261" s="22"/>
      <c r="D261" s="22"/>
      <c r="E261" s="22"/>
      <c r="F261" s="22"/>
      <c r="G261" s="22"/>
      <c r="H261" s="22"/>
      <c r="I261" s="22"/>
      <c r="J261" s="22">
        <v>9</v>
      </c>
      <c r="K261" s="22"/>
      <c r="L261" s="22"/>
      <c r="M261" s="22"/>
      <c r="N261" s="22"/>
      <c r="O261" s="22"/>
      <c r="P261" s="22"/>
      <c r="Q261" s="27">
        <f t="shared" si="26"/>
        <v>9</v>
      </c>
    </row>
    <row r="262" spans="1:17" ht="20.100000000000001" customHeight="1">
      <c r="A262" s="7" t="s">
        <v>331</v>
      </c>
      <c r="B262" s="22">
        <v>4</v>
      </c>
      <c r="C262" s="22"/>
      <c r="D262" s="22"/>
      <c r="E262" s="22"/>
      <c r="F262" s="22"/>
      <c r="G262" s="22"/>
      <c r="H262" s="22"/>
      <c r="I262" s="22">
        <v>3</v>
      </c>
      <c r="J262" s="22">
        <v>21</v>
      </c>
      <c r="K262" s="22">
        <v>1</v>
      </c>
      <c r="L262" s="22"/>
      <c r="M262" s="22"/>
      <c r="N262" s="22"/>
      <c r="O262" s="22"/>
      <c r="P262" s="22"/>
      <c r="Q262" s="27">
        <f t="shared" si="26"/>
        <v>29</v>
      </c>
    </row>
    <row r="263" spans="1:17" ht="20.100000000000001" customHeight="1">
      <c r="A263" s="7" t="s">
        <v>279</v>
      </c>
      <c r="B263" s="22">
        <v>2</v>
      </c>
      <c r="C263" s="22"/>
      <c r="D263" s="22">
        <v>6</v>
      </c>
      <c r="E263" s="22"/>
      <c r="F263" s="22"/>
      <c r="G263" s="22"/>
      <c r="H263" s="22"/>
      <c r="I263" s="22"/>
      <c r="J263" s="22">
        <v>33</v>
      </c>
      <c r="K263" s="22"/>
      <c r="L263" s="22"/>
      <c r="M263" s="22"/>
      <c r="N263" s="22"/>
      <c r="O263" s="22"/>
      <c r="P263" s="22"/>
      <c r="Q263" s="27">
        <f t="shared" si="26"/>
        <v>41</v>
      </c>
    </row>
    <row r="264" spans="1:17" ht="20.100000000000001" customHeight="1">
      <c r="A264" s="7" t="s">
        <v>209</v>
      </c>
      <c r="B264" s="22"/>
      <c r="C264" s="22"/>
      <c r="D264" s="22"/>
      <c r="E264" s="22"/>
      <c r="F264" s="22"/>
      <c r="G264" s="22"/>
      <c r="H264" s="22"/>
      <c r="I264" s="22"/>
      <c r="J264" s="22">
        <v>2</v>
      </c>
      <c r="K264" s="22"/>
      <c r="L264" s="22"/>
      <c r="M264" s="22"/>
      <c r="N264" s="22"/>
      <c r="O264" s="22"/>
      <c r="P264" s="22"/>
      <c r="Q264" s="27">
        <f t="shared" si="26"/>
        <v>2</v>
      </c>
    </row>
    <row r="265" spans="1:17" ht="20.100000000000001" customHeight="1">
      <c r="A265" s="7" t="s">
        <v>211</v>
      </c>
      <c r="B265" s="22"/>
      <c r="C265" s="22"/>
      <c r="D265" s="22"/>
      <c r="E265" s="22"/>
      <c r="F265" s="22"/>
      <c r="G265" s="22"/>
      <c r="H265" s="22"/>
      <c r="I265" s="22"/>
      <c r="J265" s="22">
        <v>2</v>
      </c>
      <c r="K265" s="22"/>
      <c r="L265" s="22"/>
      <c r="M265" s="22"/>
      <c r="N265" s="22"/>
      <c r="O265" s="22"/>
      <c r="P265" s="22"/>
      <c r="Q265" s="27">
        <f t="shared" si="26"/>
        <v>2</v>
      </c>
    </row>
    <row r="266" spans="1:17" ht="20.100000000000001" customHeight="1">
      <c r="A266" s="7" t="s">
        <v>214</v>
      </c>
      <c r="B266" s="22">
        <v>3</v>
      </c>
      <c r="C266" s="22"/>
      <c r="D266" s="22"/>
      <c r="E266" s="22"/>
      <c r="F266" s="22"/>
      <c r="G266" s="22"/>
      <c r="H266" s="22"/>
      <c r="I266" s="22"/>
      <c r="J266" s="22">
        <v>24</v>
      </c>
      <c r="K266" s="22"/>
      <c r="L266" s="22"/>
      <c r="M266" s="22"/>
      <c r="N266" s="22"/>
      <c r="O266" s="22"/>
      <c r="P266" s="22"/>
      <c r="Q266" s="27">
        <f t="shared" si="26"/>
        <v>27</v>
      </c>
    </row>
    <row r="267" spans="1:17" ht="20.100000000000001" customHeight="1">
      <c r="A267" s="7" t="s">
        <v>213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7">
        <f t="shared" si="26"/>
        <v>0</v>
      </c>
    </row>
    <row r="268" spans="1:17" ht="20.100000000000001" customHeight="1">
      <c r="A268" s="7" t="s">
        <v>354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7">
        <f t="shared" si="26"/>
        <v>0</v>
      </c>
    </row>
    <row r="269" spans="1:17" ht="20.100000000000001" customHeight="1">
      <c r="A269" s="7" t="s">
        <v>212</v>
      </c>
      <c r="B269" s="22"/>
      <c r="C269" s="22"/>
      <c r="D269" s="22"/>
      <c r="E269" s="22"/>
      <c r="F269" s="22"/>
      <c r="G269" s="22"/>
      <c r="H269" s="22"/>
      <c r="I269" s="22"/>
      <c r="J269" s="22">
        <v>2</v>
      </c>
      <c r="K269" s="22"/>
      <c r="L269" s="22"/>
      <c r="M269" s="22"/>
      <c r="N269" s="22"/>
      <c r="O269" s="22"/>
      <c r="P269" s="22"/>
      <c r="Q269" s="27">
        <f t="shared" si="26"/>
        <v>2</v>
      </c>
    </row>
    <row r="270" spans="1:17" ht="20.100000000000001" customHeight="1">
      <c r="A270" s="7" t="s">
        <v>210</v>
      </c>
      <c r="B270" s="22">
        <v>1</v>
      </c>
      <c r="C270" s="22"/>
      <c r="D270" s="22"/>
      <c r="E270" s="22"/>
      <c r="F270" s="22"/>
      <c r="G270" s="22"/>
      <c r="H270" s="22"/>
      <c r="I270" s="22"/>
      <c r="J270" s="22">
        <v>2</v>
      </c>
      <c r="K270" s="22"/>
      <c r="L270" s="22"/>
      <c r="M270" s="22"/>
      <c r="N270" s="22"/>
      <c r="O270" s="22"/>
      <c r="P270" s="22"/>
      <c r="Q270" s="27">
        <f t="shared" si="26"/>
        <v>3</v>
      </c>
    </row>
    <row r="271" spans="1:17" ht="20.100000000000001" customHeight="1">
      <c r="A271" s="7" t="s">
        <v>215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7">
        <f t="shared" si="26"/>
        <v>0</v>
      </c>
    </row>
    <row r="272" spans="1:17" ht="20.100000000000001" customHeight="1">
      <c r="A272" s="7" t="s">
        <v>217</v>
      </c>
      <c r="B272" s="22">
        <v>8</v>
      </c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7">
        <f t="shared" si="26"/>
        <v>8</v>
      </c>
    </row>
    <row r="273" spans="1:17" ht="20.100000000000001" customHeight="1">
      <c r="A273" s="7" t="s">
        <v>216</v>
      </c>
      <c r="B273" s="22">
        <v>25</v>
      </c>
      <c r="C273" s="22">
        <v>3</v>
      </c>
      <c r="D273" s="22">
        <v>10</v>
      </c>
      <c r="E273" s="22"/>
      <c r="F273" s="22"/>
      <c r="G273" s="22">
        <v>1</v>
      </c>
      <c r="H273" s="22">
        <v>3</v>
      </c>
      <c r="I273" s="22">
        <v>1</v>
      </c>
      <c r="J273" s="22">
        <v>6</v>
      </c>
      <c r="K273" s="22"/>
      <c r="L273" s="22"/>
      <c r="M273" s="22">
        <v>2</v>
      </c>
      <c r="N273" s="22"/>
      <c r="O273" s="22"/>
      <c r="P273" s="22"/>
      <c r="Q273" s="27">
        <f t="shared" si="26"/>
        <v>51</v>
      </c>
    </row>
    <row r="274" spans="1:17" ht="20.100000000000001" customHeight="1">
      <c r="A274" s="7" t="s">
        <v>280</v>
      </c>
      <c r="B274" s="22">
        <v>7</v>
      </c>
      <c r="C274" s="22"/>
      <c r="D274" s="22">
        <v>4</v>
      </c>
      <c r="E274" s="22"/>
      <c r="F274" s="22"/>
      <c r="G274" s="22"/>
      <c r="H274" s="22"/>
      <c r="I274" s="22"/>
      <c r="J274" s="22">
        <v>19</v>
      </c>
      <c r="K274" s="22"/>
      <c r="L274" s="22"/>
      <c r="M274" s="22"/>
      <c r="N274" s="22"/>
      <c r="O274" s="22"/>
      <c r="P274" s="22"/>
      <c r="Q274" s="27">
        <f t="shared" si="26"/>
        <v>30</v>
      </c>
    </row>
    <row r="275" spans="1:17" ht="20.100000000000001" customHeight="1">
      <c r="A275" s="7" t="s">
        <v>219</v>
      </c>
      <c r="B275" s="22">
        <v>7</v>
      </c>
      <c r="C275" s="22"/>
      <c r="D275" s="22">
        <v>2</v>
      </c>
      <c r="E275" s="22"/>
      <c r="F275" s="22"/>
      <c r="G275" s="22"/>
      <c r="H275" s="22">
        <v>2</v>
      </c>
      <c r="I275" s="22"/>
      <c r="J275" s="22">
        <v>6</v>
      </c>
      <c r="K275" s="22"/>
      <c r="L275" s="22"/>
      <c r="M275" s="22">
        <v>3</v>
      </c>
      <c r="N275" s="22"/>
      <c r="O275" s="22"/>
      <c r="P275" s="22"/>
      <c r="Q275" s="27">
        <f t="shared" si="26"/>
        <v>20</v>
      </c>
    </row>
    <row r="276" spans="1:17" ht="20.100000000000001" customHeight="1">
      <c r="A276" s="7" t="s">
        <v>218</v>
      </c>
      <c r="B276" s="22">
        <v>19</v>
      </c>
      <c r="C276" s="22">
        <v>9</v>
      </c>
      <c r="D276" s="22">
        <v>4</v>
      </c>
      <c r="E276" s="22"/>
      <c r="F276" s="22"/>
      <c r="G276" s="22"/>
      <c r="H276" s="22"/>
      <c r="I276" s="22"/>
      <c r="J276" s="22">
        <v>3</v>
      </c>
      <c r="K276" s="22"/>
      <c r="L276" s="22"/>
      <c r="M276" s="22"/>
      <c r="N276" s="22"/>
      <c r="O276" s="22"/>
      <c r="P276" s="22"/>
      <c r="Q276" s="27">
        <f t="shared" si="26"/>
        <v>35</v>
      </c>
    </row>
    <row r="277" spans="1:17" ht="20.100000000000001" customHeight="1">
      <c r="A277" s="7" t="s">
        <v>220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7">
        <f t="shared" si="26"/>
        <v>0</v>
      </c>
    </row>
    <row r="278" spans="1:17" ht="20.100000000000001" customHeight="1">
      <c r="A278" s="7" t="s">
        <v>221</v>
      </c>
      <c r="B278" s="22">
        <v>2</v>
      </c>
      <c r="C278" s="22"/>
      <c r="D278" s="22"/>
      <c r="E278" s="22"/>
      <c r="F278" s="22"/>
      <c r="G278" s="22"/>
      <c r="H278" s="22"/>
      <c r="I278" s="22"/>
      <c r="J278" s="22">
        <v>2</v>
      </c>
      <c r="K278" s="22"/>
      <c r="L278" s="22"/>
      <c r="M278" s="22"/>
      <c r="N278" s="22"/>
      <c r="O278" s="22"/>
      <c r="P278" s="22"/>
      <c r="Q278" s="27">
        <f t="shared" si="26"/>
        <v>4</v>
      </c>
    </row>
    <row r="279" spans="1:17" ht="20.100000000000001" customHeight="1">
      <c r="A279" s="7" t="s">
        <v>350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7">
        <f>B279+C279+D279+E279+F279+G279+H279+I279+J279+K279+L279+M279+N279+O279+P279</f>
        <v>0</v>
      </c>
    </row>
    <row r="280" spans="1:17" ht="20.100000000000001" customHeight="1">
      <c r="A280" s="7" t="s">
        <v>235</v>
      </c>
      <c r="B280" s="22"/>
      <c r="C280" s="22"/>
      <c r="D280" s="22"/>
      <c r="E280" s="22"/>
      <c r="F280" s="22"/>
      <c r="G280" s="22"/>
      <c r="H280" s="22"/>
      <c r="I280" s="22"/>
      <c r="J280" s="22">
        <v>22</v>
      </c>
      <c r="K280" s="22"/>
      <c r="L280" s="22"/>
      <c r="M280" s="22"/>
      <c r="N280" s="22"/>
      <c r="O280" s="22"/>
      <c r="P280" s="22"/>
      <c r="Q280" s="27">
        <f t="shared" si="26"/>
        <v>22</v>
      </c>
    </row>
    <row r="281" spans="1:17" ht="20.100000000000001" customHeight="1">
      <c r="A281" s="7" t="s">
        <v>230</v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7">
        <f t="shared" si="26"/>
        <v>0</v>
      </c>
    </row>
    <row r="282" spans="1:17" ht="20.100000000000001" customHeight="1">
      <c r="A282" s="7" t="s">
        <v>223</v>
      </c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7">
        <f t="shared" si="26"/>
        <v>0</v>
      </c>
    </row>
    <row r="283" spans="1:17" ht="20.100000000000001" customHeight="1">
      <c r="A283" s="7" t="s">
        <v>222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7">
        <f t="shared" si="26"/>
        <v>0</v>
      </c>
    </row>
    <row r="284" spans="1:17" ht="20.100000000000001" customHeight="1">
      <c r="A284" s="7" t="s">
        <v>227</v>
      </c>
      <c r="B284" s="22">
        <v>1</v>
      </c>
      <c r="C284" s="22"/>
      <c r="D284" s="22"/>
      <c r="E284" s="22"/>
      <c r="F284" s="22"/>
      <c r="G284" s="22"/>
      <c r="H284" s="22"/>
      <c r="I284" s="22"/>
      <c r="J284" s="22">
        <v>27</v>
      </c>
      <c r="K284" s="22"/>
      <c r="L284" s="22"/>
      <c r="M284" s="22"/>
      <c r="N284" s="22"/>
      <c r="O284" s="22"/>
      <c r="P284" s="22"/>
      <c r="Q284" s="27">
        <f t="shared" si="26"/>
        <v>28</v>
      </c>
    </row>
    <row r="285" spans="1:17" ht="20.100000000000001" customHeight="1">
      <c r="A285" s="7" t="s">
        <v>281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7">
        <f t="shared" si="26"/>
        <v>0</v>
      </c>
    </row>
    <row r="286" spans="1:17" ht="20.100000000000001" customHeight="1">
      <c r="A286" s="7" t="s">
        <v>231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7">
        <f t="shared" si="26"/>
        <v>0</v>
      </c>
    </row>
    <row r="287" spans="1:17" ht="20.100000000000001" customHeight="1">
      <c r="A287" s="7" t="s">
        <v>282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7">
        <f t="shared" si="26"/>
        <v>0</v>
      </c>
    </row>
    <row r="288" spans="1:17" ht="20.100000000000001" customHeight="1">
      <c r="A288" s="7" t="s">
        <v>344</v>
      </c>
      <c r="B288" s="22">
        <v>1</v>
      </c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7">
        <f t="shared" si="26"/>
        <v>1</v>
      </c>
    </row>
    <row r="289" spans="1:17" ht="20.100000000000001" customHeight="1">
      <c r="A289" s="7" t="s">
        <v>226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7">
        <f t="shared" si="26"/>
        <v>0</v>
      </c>
    </row>
    <row r="290" spans="1:17" ht="20.100000000000001" customHeight="1">
      <c r="A290" s="7" t="s">
        <v>232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7">
        <f t="shared" si="26"/>
        <v>0</v>
      </c>
    </row>
    <row r="291" spans="1:17" ht="20.100000000000001" customHeight="1">
      <c r="A291" s="7" t="s">
        <v>229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7">
        <f t="shared" si="26"/>
        <v>0</v>
      </c>
    </row>
    <row r="292" spans="1:17" ht="20.100000000000001" customHeight="1">
      <c r="A292" s="7" t="s">
        <v>224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7">
        <f t="shared" si="26"/>
        <v>0</v>
      </c>
    </row>
    <row r="293" spans="1:17" ht="20.100000000000001" customHeight="1">
      <c r="A293" s="7" t="s">
        <v>225</v>
      </c>
      <c r="B293" s="22"/>
      <c r="C293" s="22"/>
      <c r="D293" s="22">
        <v>1</v>
      </c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7">
        <f t="shared" si="26"/>
        <v>1</v>
      </c>
    </row>
    <row r="294" spans="1:17" ht="20.100000000000001" customHeight="1">
      <c r="A294" s="7" t="s">
        <v>228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7">
        <f t="shared" si="26"/>
        <v>0</v>
      </c>
    </row>
    <row r="295" spans="1:17" ht="20.100000000000001" customHeight="1">
      <c r="A295" s="7" t="s">
        <v>352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>
        <v>1</v>
      </c>
      <c r="N295" s="22"/>
      <c r="O295" s="22"/>
      <c r="P295" s="22"/>
      <c r="Q295" s="27">
        <f t="shared" si="26"/>
        <v>1</v>
      </c>
    </row>
    <row r="296" spans="1:17" ht="20.100000000000001" customHeight="1">
      <c r="A296" s="7" t="s">
        <v>356</v>
      </c>
      <c r="B296" s="22">
        <v>3</v>
      </c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7">
        <f t="shared" si="26"/>
        <v>3</v>
      </c>
    </row>
    <row r="297" spans="1:17" ht="20.100000000000001" customHeight="1">
      <c r="A297" s="7" t="s">
        <v>244</v>
      </c>
      <c r="B297" s="22"/>
      <c r="C297" s="22"/>
      <c r="D297" s="22"/>
      <c r="E297" s="22"/>
      <c r="F297" s="22"/>
      <c r="G297" s="22"/>
      <c r="H297" s="22"/>
      <c r="I297" s="22"/>
      <c r="J297" s="22">
        <v>4</v>
      </c>
      <c r="K297" s="22"/>
      <c r="L297" s="22"/>
      <c r="M297" s="22"/>
      <c r="N297" s="22"/>
      <c r="O297" s="22"/>
      <c r="P297" s="22"/>
      <c r="Q297" s="27">
        <f t="shared" si="26"/>
        <v>4</v>
      </c>
    </row>
    <row r="298" spans="1:17" ht="20.100000000000001" customHeight="1">
      <c r="A298" s="7" t="s">
        <v>283</v>
      </c>
      <c r="B298" s="22">
        <v>7</v>
      </c>
      <c r="C298" s="22">
        <v>1</v>
      </c>
      <c r="D298" s="22"/>
      <c r="E298" s="22"/>
      <c r="F298" s="22"/>
      <c r="G298" s="22"/>
      <c r="H298" s="22"/>
      <c r="I298" s="22"/>
      <c r="J298" s="22">
        <v>140</v>
      </c>
      <c r="K298" s="22"/>
      <c r="L298" s="22"/>
      <c r="M298" s="22"/>
      <c r="N298" s="22"/>
      <c r="O298" s="22"/>
      <c r="P298" s="22"/>
      <c r="Q298" s="27">
        <f t="shared" si="26"/>
        <v>148</v>
      </c>
    </row>
    <row r="299" spans="1:17" ht="20.100000000000001" customHeight="1">
      <c r="A299" s="7" t="s">
        <v>234</v>
      </c>
      <c r="B299" s="22"/>
      <c r="C299" s="22">
        <v>1</v>
      </c>
      <c r="D299" s="22"/>
      <c r="E299" s="22"/>
      <c r="F299" s="22"/>
      <c r="G299" s="22"/>
      <c r="H299" s="22"/>
      <c r="I299" s="22"/>
      <c r="J299" s="22">
        <v>65</v>
      </c>
      <c r="K299" s="22"/>
      <c r="L299" s="22"/>
      <c r="M299" s="22"/>
      <c r="N299" s="22"/>
      <c r="O299" s="22"/>
      <c r="P299" s="22"/>
      <c r="Q299" s="27">
        <f t="shared" si="26"/>
        <v>66</v>
      </c>
    </row>
    <row r="300" spans="1:17" ht="20.100000000000001" customHeight="1">
      <c r="A300" s="7" t="s">
        <v>284</v>
      </c>
      <c r="B300" s="22">
        <v>10</v>
      </c>
      <c r="C300" s="22"/>
      <c r="D300" s="22">
        <v>2</v>
      </c>
      <c r="E300" s="22"/>
      <c r="F300" s="22"/>
      <c r="G300" s="22"/>
      <c r="H300" s="22"/>
      <c r="I300" s="22"/>
      <c r="J300" s="22">
        <v>18</v>
      </c>
      <c r="K300" s="22"/>
      <c r="L300" s="22"/>
      <c r="M300" s="22"/>
      <c r="N300" s="22"/>
      <c r="O300" s="22"/>
      <c r="P300" s="22"/>
      <c r="Q300" s="27">
        <f t="shared" si="26"/>
        <v>30</v>
      </c>
    </row>
    <row r="301" spans="1:17" ht="20.100000000000001" customHeight="1">
      <c r="A301" s="7" t="s">
        <v>285</v>
      </c>
      <c r="B301" s="22">
        <v>3</v>
      </c>
      <c r="C301" s="22">
        <v>1</v>
      </c>
      <c r="D301" s="22"/>
      <c r="E301" s="22"/>
      <c r="F301" s="22"/>
      <c r="G301" s="22"/>
      <c r="H301" s="22"/>
      <c r="I301" s="22"/>
      <c r="J301" s="22">
        <v>9</v>
      </c>
      <c r="K301" s="22"/>
      <c r="L301" s="22"/>
      <c r="M301" s="22"/>
      <c r="N301" s="22"/>
      <c r="O301" s="22"/>
      <c r="P301" s="22"/>
      <c r="Q301" s="27">
        <f t="shared" si="26"/>
        <v>13</v>
      </c>
    </row>
    <row r="302" spans="1:17" ht="20.100000000000001" customHeight="1">
      <c r="A302" s="7" t="s">
        <v>233</v>
      </c>
      <c r="B302" s="22"/>
      <c r="C302" s="22"/>
      <c r="D302" s="22"/>
      <c r="E302" s="22"/>
      <c r="F302" s="22"/>
      <c r="G302" s="22">
        <v>2</v>
      </c>
      <c r="H302" s="22">
        <v>1</v>
      </c>
      <c r="I302" s="22"/>
      <c r="J302" s="22">
        <v>23</v>
      </c>
      <c r="K302" s="22"/>
      <c r="L302" s="22"/>
      <c r="M302" s="22"/>
      <c r="N302" s="22"/>
      <c r="O302" s="22"/>
      <c r="P302" s="22"/>
      <c r="Q302" s="27">
        <f t="shared" si="26"/>
        <v>26</v>
      </c>
    </row>
    <row r="303" spans="1:17" ht="20.100000000000001" customHeight="1">
      <c r="A303" s="7" t="s">
        <v>286</v>
      </c>
      <c r="B303" s="22"/>
      <c r="C303" s="22"/>
      <c r="D303" s="22"/>
      <c r="E303" s="22"/>
      <c r="F303" s="22"/>
      <c r="G303" s="22"/>
      <c r="H303" s="22"/>
      <c r="I303" s="22"/>
      <c r="J303" s="22">
        <v>2</v>
      </c>
      <c r="K303" s="22"/>
      <c r="L303" s="22"/>
      <c r="M303" s="22"/>
      <c r="N303" s="22"/>
      <c r="O303" s="22"/>
      <c r="P303" s="22"/>
      <c r="Q303" s="27">
        <f t="shared" si="26"/>
        <v>2</v>
      </c>
    </row>
    <row r="304" spans="1:17" ht="20.100000000000001" customHeight="1">
      <c r="A304" s="7" t="s">
        <v>237</v>
      </c>
      <c r="B304" s="22"/>
      <c r="C304" s="22"/>
      <c r="D304" s="22"/>
      <c r="E304" s="22"/>
      <c r="F304" s="22"/>
      <c r="G304" s="22"/>
      <c r="H304" s="22"/>
      <c r="I304" s="22"/>
      <c r="J304" s="22">
        <v>2</v>
      </c>
      <c r="K304" s="22"/>
      <c r="L304" s="22"/>
      <c r="M304" s="22"/>
      <c r="N304" s="22"/>
      <c r="O304" s="22"/>
      <c r="P304" s="22"/>
      <c r="Q304" s="27">
        <f t="shared" si="26"/>
        <v>2</v>
      </c>
    </row>
    <row r="305" spans="1:17" ht="20.100000000000001" customHeight="1">
      <c r="A305" s="7" t="s">
        <v>236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7">
        <f t="shared" si="26"/>
        <v>0</v>
      </c>
    </row>
    <row r="306" spans="1:17" ht="20.100000000000001" customHeight="1">
      <c r="A306" s="7" t="s">
        <v>243</v>
      </c>
      <c r="B306" s="22"/>
      <c r="C306" s="22"/>
      <c r="D306" s="22"/>
      <c r="E306" s="22"/>
      <c r="F306" s="22"/>
      <c r="G306" s="22"/>
      <c r="H306" s="22"/>
      <c r="I306" s="22"/>
      <c r="J306" s="22">
        <v>5</v>
      </c>
      <c r="K306" s="22"/>
      <c r="L306" s="22"/>
      <c r="M306" s="22"/>
      <c r="N306" s="22"/>
      <c r="O306" s="22"/>
      <c r="P306" s="22"/>
      <c r="Q306" s="27">
        <f t="shared" ref="Q306:Q350" si="27">B306+C306+D306+E306+F306+G306+H306+I306+J306+K306+L306+M306+N306+O306+P306</f>
        <v>5</v>
      </c>
    </row>
    <row r="307" spans="1:17" ht="20.100000000000001" customHeight="1">
      <c r="A307" s="7" t="s">
        <v>238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7">
        <f t="shared" si="27"/>
        <v>0</v>
      </c>
    </row>
    <row r="308" spans="1:17" ht="20.100000000000001" customHeight="1">
      <c r="A308" s="7" t="s">
        <v>242</v>
      </c>
      <c r="B308" s="22"/>
      <c r="C308" s="22"/>
      <c r="D308" s="22"/>
      <c r="E308" s="22"/>
      <c r="F308" s="22"/>
      <c r="G308" s="22"/>
      <c r="H308" s="22"/>
      <c r="I308" s="22"/>
      <c r="J308" s="22">
        <v>2</v>
      </c>
      <c r="K308" s="22"/>
      <c r="L308" s="22"/>
      <c r="M308" s="22"/>
      <c r="N308" s="22"/>
      <c r="O308" s="22"/>
      <c r="P308" s="22"/>
      <c r="Q308" s="27">
        <f t="shared" si="27"/>
        <v>2</v>
      </c>
    </row>
    <row r="309" spans="1:17" ht="20.100000000000001" customHeight="1">
      <c r="A309" s="7" t="s">
        <v>240</v>
      </c>
      <c r="B309" s="22"/>
      <c r="C309" s="22"/>
      <c r="D309" s="22"/>
      <c r="E309" s="22"/>
      <c r="F309" s="22"/>
      <c r="G309" s="22"/>
      <c r="H309" s="22"/>
      <c r="I309" s="22"/>
      <c r="J309" s="22">
        <v>22</v>
      </c>
      <c r="K309" s="22"/>
      <c r="L309" s="22"/>
      <c r="M309" s="22"/>
      <c r="N309" s="22"/>
      <c r="O309" s="22"/>
      <c r="P309" s="22"/>
      <c r="Q309" s="27">
        <f t="shared" si="27"/>
        <v>22</v>
      </c>
    </row>
    <row r="310" spans="1:17" ht="20.100000000000001" customHeight="1">
      <c r="A310" s="7" t="s">
        <v>288</v>
      </c>
      <c r="B310" s="22">
        <v>73</v>
      </c>
      <c r="C310" s="22">
        <v>49</v>
      </c>
      <c r="D310" s="22"/>
      <c r="E310" s="22"/>
      <c r="F310" s="22"/>
      <c r="G310" s="22"/>
      <c r="H310" s="22"/>
      <c r="I310" s="22">
        <v>2</v>
      </c>
      <c r="J310" s="22">
        <v>106</v>
      </c>
      <c r="K310" s="22">
        <v>8</v>
      </c>
      <c r="L310" s="22"/>
      <c r="M310" s="22"/>
      <c r="N310" s="22"/>
      <c r="O310" s="22"/>
      <c r="P310" s="22"/>
      <c r="Q310" s="27">
        <f t="shared" si="27"/>
        <v>238</v>
      </c>
    </row>
    <row r="311" spans="1:17" ht="20.100000000000001" customHeight="1">
      <c r="A311" s="7" t="s">
        <v>287</v>
      </c>
      <c r="B311" s="22">
        <v>14</v>
      </c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7">
        <f t="shared" si="27"/>
        <v>14</v>
      </c>
    </row>
    <row r="312" spans="1:17" ht="20.100000000000001" customHeight="1">
      <c r="A312" s="7" t="s">
        <v>239</v>
      </c>
      <c r="B312" s="22">
        <v>43</v>
      </c>
      <c r="C312" s="22"/>
      <c r="D312" s="22">
        <v>2</v>
      </c>
      <c r="E312" s="22"/>
      <c r="F312" s="22"/>
      <c r="G312" s="22"/>
      <c r="H312" s="22"/>
      <c r="I312" s="22"/>
      <c r="J312" s="22">
        <v>38</v>
      </c>
      <c r="K312" s="22"/>
      <c r="L312" s="22"/>
      <c r="M312" s="22"/>
      <c r="N312" s="22"/>
      <c r="O312" s="22"/>
      <c r="P312" s="22"/>
      <c r="Q312" s="27">
        <f t="shared" si="27"/>
        <v>83</v>
      </c>
    </row>
    <row r="313" spans="1:17" ht="20.100000000000001" customHeight="1">
      <c r="A313" s="7" t="s">
        <v>330</v>
      </c>
      <c r="B313" s="22">
        <v>10</v>
      </c>
      <c r="C313" s="22">
        <v>7</v>
      </c>
      <c r="D313" s="22"/>
      <c r="E313" s="22"/>
      <c r="F313" s="22"/>
      <c r="G313" s="22"/>
      <c r="H313" s="22"/>
      <c r="I313" s="22"/>
      <c r="J313" s="22">
        <v>162</v>
      </c>
      <c r="K313" s="22">
        <v>4</v>
      </c>
      <c r="L313" s="22"/>
      <c r="M313" s="22">
        <v>14</v>
      </c>
      <c r="N313" s="22"/>
      <c r="O313" s="22"/>
      <c r="P313" s="22"/>
      <c r="Q313" s="27">
        <f t="shared" si="27"/>
        <v>197</v>
      </c>
    </row>
    <row r="314" spans="1:17" ht="20.100000000000001" customHeight="1">
      <c r="A314" s="7" t="s">
        <v>241</v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7">
        <f t="shared" si="27"/>
        <v>0</v>
      </c>
    </row>
    <row r="315" spans="1:17" ht="20.100000000000001" customHeight="1">
      <c r="A315" s="7" t="s">
        <v>277</v>
      </c>
      <c r="B315" s="22">
        <v>5</v>
      </c>
      <c r="C315" s="22"/>
      <c r="D315" s="22"/>
      <c r="E315" s="22"/>
      <c r="F315" s="22"/>
      <c r="G315" s="22"/>
      <c r="H315" s="22"/>
      <c r="I315" s="22"/>
      <c r="J315" s="22">
        <v>34</v>
      </c>
      <c r="K315" s="22"/>
      <c r="L315" s="22"/>
      <c r="M315" s="22"/>
      <c r="N315" s="22"/>
      <c r="O315" s="22"/>
      <c r="P315" s="22"/>
      <c r="Q315" s="27">
        <f t="shared" si="27"/>
        <v>39</v>
      </c>
    </row>
    <row r="316" spans="1:17" ht="20.100000000000001" customHeight="1">
      <c r="A316" s="3" t="s">
        <v>245</v>
      </c>
      <c r="B316" s="22">
        <v>1</v>
      </c>
      <c r="C316" s="22">
        <v>1</v>
      </c>
      <c r="D316" s="22"/>
      <c r="E316" s="22"/>
      <c r="F316" s="22"/>
      <c r="G316" s="22"/>
      <c r="H316" s="22"/>
      <c r="I316" s="22"/>
      <c r="J316" s="22">
        <v>3</v>
      </c>
      <c r="K316" s="22"/>
      <c r="L316" s="22"/>
      <c r="M316" s="22"/>
      <c r="N316" s="22"/>
      <c r="O316" s="22"/>
      <c r="P316" s="22"/>
      <c r="Q316" s="27">
        <f t="shared" si="27"/>
        <v>5</v>
      </c>
    </row>
    <row r="317" spans="1:17" ht="20.100000000000001" customHeight="1">
      <c r="A317" s="7" t="s">
        <v>248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7">
        <f t="shared" si="27"/>
        <v>0</v>
      </c>
    </row>
    <row r="318" spans="1:17" ht="20.100000000000001" customHeight="1">
      <c r="A318" s="7" t="s">
        <v>249</v>
      </c>
      <c r="B318" s="22">
        <v>1</v>
      </c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>
        <v>1</v>
      </c>
      <c r="N318" s="22"/>
      <c r="O318" s="22"/>
      <c r="P318" s="22"/>
      <c r="Q318" s="27">
        <f t="shared" si="27"/>
        <v>2</v>
      </c>
    </row>
    <row r="319" spans="1:17" ht="20.100000000000001" customHeight="1">
      <c r="A319" s="7" t="s">
        <v>250</v>
      </c>
      <c r="B319" s="22"/>
      <c r="C319" s="22"/>
      <c r="D319" s="22"/>
      <c r="E319" s="22"/>
      <c r="F319" s="22"/>
      <c r="G319" s="22"/>
      <c r="H319" s="22"/>
      <c r="I319" s="22"/>
      <c r="J319" s="22">
        <v>140</v>
      </c>
      <c r="K319" s="22"/>
      <c r="L319" s="22"/>
      <c r="M319" s="22">
        <v>2</v>
      </c>
      <c r="N319" s="22"/>
      <c r="O319" s="22"/>
      <c r="P319" s="22"/>
      <c r="Q319" s="27">
        <f t="shared" si="27"/>
        <v>142</v>
      </c>
    </row>
    <row r="320" spans="1:17" ht="20.100000000000001" customHeight="1">
      <c r="A320" s="7" t="s">
        <v>289</v>
      </c>
      <c r="B320" s="22">
        <v>1</v>
      </c>
      <c r="C320" s="22">
        <v>1</v>
      </c>
      <c r="D320" s="22">
        <v>1</v>
      </c>
      <c r="E320" s="22"/>
      <c r="F320" s="22"/>
      <c r="G320" s="22"/>
      <c r="H320" s="22"/>
      <c r="I320" s="22"/>
      <c r="J320" s="22">
        <v>36</v>
      </c>
      <c r="K320" s="22"/>
      <c r="L320" s="22"/>
      <c r="M320" s="22"/>
      <c r="N320" s="22"/>
      <c r="O320" s="22"/>
      <c r="P320" s="22"/>
      <c r="Q320" s="27">
        <f t="shared" si="27"/>
        <v>39</v>
      </c>
    </row>
    <row r="321" spans="1:18" ht="20.100000000000001" customHeight="1">
      <c r="A321" s="7" t="s">
        <v>290</v>
      </c>
      <c r="B321" s="22"/>
      <c r="C321" s="22"/>
      <c r="D321" s="22"/>
      <c r="E321" s="22"/>
      <c r="F321" s="22"/>
      <c r="G321" s="22"/>
      <c r="H321" s="22"/>
      <c r="I321" s="22"/>
      <c r="J321" s="22">
        <v>2</v>
      </c>
      <c r="K321" s="22"/>
      <c r="L321" s="22"/>
      <c r="M321" s="22"/>
      <c r="N321" s="22"/>
      <c r="O321" s="22"/>
      <c r="P321" s="22"/>
      <c r="Q321" s="27">
        <f t="shared" si="27"/>
        <v>2</v>
      </c>
    </row>
    <row r="322" spans="1:18" ht="20.100000000000001" customHeight="1">
      <c r="A322" s="7" t="s">
        <v>251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7">
        <f t="shared" si="27"/>
        <v>0</v>
      </c>
    </row>
    <row r="323" spans="1:18" ht="20.100000000000001" customHeight="1">
      <c r="A323" s="3" t="s">
        <v>252</v>
      </c>
      <c r="B323" s="22">
        <v>3</v>
      </c>
      <c r="C323" s="22">
        <v>3</v>
      </c>
      <c r="D323" s="22">
        <v>1</v>
      </c>
      <c r="E323" s="22"/>
      <c r="F323" s="22"/>
      <c r="G323" s="22"/>
      <c r="H323" s="22">
        <v>2</v>
      </c>
      <c r="I323" s="22"/>
      <c r="J323" s="22">
        <v>12</v>
      </c>
      <c r="K323" s="22">
        <v>2</v>
      </c>
      <c r="L323" s="22"/>
      <c r="M323" s="22">
        <v>7</v>
      </c>
      <c r="N323" s="22"/>
      <c r="O323" s="22"/>
      <c r="P323" s="22"/>
      <c r="Q323" s="27">
        <f t="shared" si="27"/>
        <v>30</v>
      </c>
    </row>
    <row r="324" spans="1:18" ht="20.100000000000001" customHeight="1">
      <c r="A324" s="2" t="s">
        <v>273</v>
      </c>
      <c r="B324" s="22">
        <v>7</v>
      </c>
      <c r="C324" s="22">
        <v>2</v>
      </c>
      <c r="D324" s="22"/>
      <c r="E324" s="22"/>
      <c r="F324" s="22"/>
      <c r="G324" s="22">
        <v>1</v>
      </c>
      <c r="H324" s="22"/>
      <c r="I324" s="22">
        <v>1</v>
      </c>
      <c r="J324" s="22">
        <v>2</v>
      </c>
      <c r="K324" s="22">
        <v>3</v>
      </c>
      <c r="L324" s="22"/>
      <c r="M324" s="22"/>
      <c r="N324" s="22"/>
      <c r="O324" s="22"/>
      <c r="P324" s="22"/>
      <c r="Q324" s="27">
        <f t="shared" si="27"/>
        <v>16</v>
      </c>
    </row>
    <row r="325" spans="1:18" ht="20.100000000000001" customHeight="1">
      <c r="A325" s="3" t="s">
        <v>246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7">
        <f t="shared" si="27"/>
        <v>0</v>
      </c>
    </row>
    <row r="326" spans="1:18" ht="20.100000000000001" customHeight="1">
      <c r="A326" s="3" t="s">
        <v>247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7">
        <f t="shared" si="27"/>
        <v>0</v>
      </c>
    </row>
    <row r="327" spans="1:18" s="19" customFormat="1" ht="20.100000000000001" customHeight="1">
      <c r="A327" s="3" t="s">
        <v>291</v>
      </c>
      <c r="B327" s="22"/>
      <c r="C327" s="22"/>
      <c r="D327" s="22"/>
      <c r="E327" s="22"/>
      <c r="F327" s="22"/>
      <c r="G327" s="22"/>
      <c r="H327" s="22">
        <v>3</v>
      </c>
      <c r="I327" s="22">
        <v>2</v>
      </c>
      <c r="J327" s="22">
        <v>4</v>
      </c>
      <c r="K327" s="22">
        <v>4</v>
      </c>
      <c r="L327" s="22"/>
      <c r="M327" s="22"/>
      <c r="N327" s="22"/>
      <c r="O327" s="22"/>
      <c r="P327" s="22"/>
      <c r="Q327" s="27">
        <f t="shared" si="27"/>
        <v>13</v>
      </c>
      <c r="R327" s="1"/>
    </row>
    <row r="328" spans="1:18" ht="20.100000000000001" customHeight="1">
      <c r="A328" s="7" t="s">
        <v>292</v>
      </c>
      <c r="B328" s="22"/>
      <c r="C328" s="22"/>
      <c r="D328" s="22"/>
      <c r="E328" s="22"/>
      <c r="F328" s="22"/>
      <c r="G328" s="22"/>
      <c r="H328" s="22"/>
      <c r="I328" s="22"/>
      <c r="J328" s="22">
        <v>5</v>
      </c>
      <c r="K328" s="22"/>
      <c r="L328" s="22"/>
      <c r="M328" s="22"/>
      <c r="N328" s="22"/>
      <c r="O328" s="22"/>
      <c r="P328" s="22"/>
      <c r="Q328" s="27">
        <f t="shared" si="27"/>
        <v>5</v>
      </c>
    </row>
    <row r="329" spans="1:18" ht="20.100000000000001" customHeight="1">
      <c r="A329" s="7" t="s">
        <v>257</v>
      </c>
      <c r="B329" s="22"/>
      <c r="C329" s="22"/>
      <c r="D329" s="22"/>
      <c r="E329" s="22"/>
      <c r="F329" s="22"/>
      <c r="G329" s="22"/>
      <c r="H329" s="22"/>
      <c r="I329" s="22"/>
      <c r="J329" s="22">
        <v>3</v>
      </c>
      <c r="K329" s="22"/>
      <c r="L329" s="22"/>
      <c r="M329" s="22"/>
      <c r="N329" s="22"/>
      <c r="O329" s="22"/>
      <c r="P329" s="22"/>
      <c r="Q329" s="27">
        <f t="shared" si="27"/>
        <v>3</v>
      </c>
    </row>
    <row r="330" spans="1:18" ht="20.100000000000001" customHeight="1">
      <c r="A330" s="7" t="s">
        <v>253</v>
      </c>
      <c r="B330" s="22"/>
      <c r="C330" s="22"/>
      <c r="D330" s="22"/>
      <c r="E330" s="22"/>
      <c r="F330" s="22"/>
      <c r="G330" s="22"/>
      <c r="H330" s="22"/>
      <c r="I330" s="22"/>
      <c r="J330" s="22">
        <v>18</v>
      </c>
      <c r="K330" s="22"/>
      <c r="L330" s="22"/>
      <c r="M330" s="22"/>
      <c r="N330" s="22"/>
      <c r="O330" s="22"/>
      <c r="P330" s="22"/>
      <c r="Q330" s="27">
        <f t="shared" si="27"/>
        <v>18</v>
      </c>
    </row>
    <row r="331" spans="1:18" ht="20.100000000000001" customHeight="1">
      <c r="A331" s="2" t="s">
        <v>175</v>
      </c>
      <c r="B331" s="22"/>
      <c r="C331" s="22"/>
      <c r="D331" s="22"/>
      <c r="E331" s="22"/>
      <c r="F331" s="22"/>
      <c r="G331" s="22"/>
      <c r="H331" s="22"/>
      <c r="I331" s="22">
        <v>2</v>
      </c>
      <c r="J331" s="22">
        <v>5</v>
      </c>
      <c r="K331" s="22">
        <v>2</v>
      </c>
      <c r="L331" s="22"/>
      <c r="M331" s="22"/>
      <c r="N331" s="22"/>
      <c r="O331" s="22"/>
      <c r="P331" s="22"/>
      <c r="Q331" s="27">
        <f t="shared" si="27"/>
        <v>9</v>
      </c>
    </row>
    <row r="332" spans="1:18" ht="20.100000000000001" customHeight="1">
      <c r="A332" s="7" t="s">
        <v>256</v>
      </c>
      <c r="B332" s="22"/>
      <c r="C332" s="22"/>
      <c r="D332" s="22"/>
      <c r="E332" s="22"/>
      <c r="F332" s="22"/>
      <c r="G332" s="22"/>
      <c r="H332" s="22"/>
      <c r="I332" s="22">
        <v>1</v>
      </c>
      <c r="J332" s="22">
        <v>4</v>
      </c>
      <c r="K332" s="22"/>
      <c r="L332" s="22"/>
      <c r="M332" s="22"/>
      <c r="N332" s="22"/>
      <c r="O332" s="22"/>
      <c r="P332" s="22"/>
      <c r="Q332" s="27">
        <f t="shared" si="27"/>
        <v>5</v>
      </c>
    </row>
    <row r="333" spans="1:18" ht="20.100000000000001" customHeight="1">
      <c r="A333" s="7" t="s">
        <v>255</v>
      </c>
      <c r="B333" s="22">
        <v>1</v>
      </c>
      <c r="C333" s="22"/>
      <c r="D333" s="22"/>
      <c r="E333" s="22"/>
      <c r="F333" s="22"/>
      <c r="G333" s="22"/>
      <c r="H333" s="22"/>
      <c r="I333" s="22"/>
      <c r="J333" s="22">
        <v>8</v>
      </c>
      <c r="K333" s="22"/>
      <c r="L333" s="22"/>
      <c r="M333" s="22"/>
      <c r="N333" s="22"/>
      <c r="O333" s="22"/>
      <c r="P333" s="22"/>
      <c r="Q333" s="27">
        <f t="shared" si="27"/>
        <v>9</v>
      </c>
    </row>
    <row r="334" spans="1:18" ht="20.100000000000001" customHeight="1">
      <c r="A334" s="7" t="s">
        <v>254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7">
        <f t="shared" si="27"/>
        <v>0</v>
      </c>
      <c r="R334" s="19"/>
    </row>
    <row r="335" spans="1:18" ht="20.100000000000001" customHeight="1">
      <c r="A335" s="7" t="s">
        <v>258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7">
        <f t="shared" si="27"/>
        <v>0</v>
      </c>
    </row>
    <row r="336" spans="1:18" ht="20.100000000000001" customHeight="1">
      <c r="A336" s="7" t="s">
        <v>260</v>
      </c>
      <c r="B336" s="22"/>
      <c r="C336" s="22"/>
      <c r="D336" s="22"/>
      <c r="E336" s="22"/>
      <c r="F336" s="22"/>
      <c r="G336" s="22"/>
      <c r="H336" s="22"/>
      <c r="I336" s="22"/>
      <c r="J336" s="22">
        <v>2</v>
      </c>
      <c r="K336" s="22"/>
      <c r="L336" s="22"/>
      <c r="M336" s="22"/>
      <c r="N336" s="22"/>
      <c r="O336" s="22"/>
      <c r="P336" s="22"/>
      <c r="Q336" s="27">
        <f t="shared" si="27"/>
        <v>2</v>
      </c>
    </row>
    <row r="337" spans="1:17" ht="20.100000000000001" customHeight="1">
      <c r="A337" s="7" t="s">
        <v>261</v>
      </c>
      <c r="B337" s="22">
        <v>3</v>
      </c>
      <c r="C337" s="22"/>
      <c r="D337" s="22"/>
      <c r="E337" s="22"/>
      <c r="F337" s="22"/>
      <c r="G337" s="22"/>
      <c r="H337" s="22"/>
      <c r="I337" s="22"/>
      <c r="J337" s="22">
        <v>9</v>
      </c>
      <c r="K337" s="22"/>
      <c r="L337" s="22"/>
      <c r="M337" s="22"/>
      <c r="N337" s="22"/>
      <c r="O337" s="22"/>
      <c r="P337" s="22"/>
      <c r="Q337" s="27">
        <f t="shared" si="27"/>
        <v>12</v>
      </c>
    </row>
    <row r="338" spans="1:17" ht="20.100000000000001" customHeight="1">
      <c r="A338" s="7" t="s">
        <v>262</v>
      </c>
      <c r="B338" s="22"/>
      <c r="C338" s="22"/>
      <c r="D338" s="22"/>
      <c r="E338" s="22"/>
      <c r="F338" s="22"/>
      <c r="G338" s="22"/>
      <c r="H338" s="22"/>
      <c r="I338" s="22"/>
      <c r="J338" s="22">
        <v>1</v>
      </c>
      <c r="K338" s="22"/>
      <c r="L338" s="22"/>
      <c r="M338" s="22"/>
      <c r="N338" s="22"/>
      <c r="O338" s="22"/>
      <c r="P338" s="22"/>
      <c r="Q338" s="27">
        <f t="shared" si="27"/>
        <v>1</v>
      </c>
    </row>
    <row r="339" spans="1:17" ht="20.100000000000001" customHeight="1">
      <c r="A339" s="7" t="s">
        <v>259</v>
      </c>
      <c r="B339" s="22">
        <v>4</v>
      </c>
      <c r="C339" s="22">
        <v>1</v>
      </c>
      <c r="D339" s="22"/>
      <c r="E339" s="22"/>
      <c r="F339" s="22"/>
      <c r="G339" s="22">
        <v>1</v>
      </c>
      <c r="H339" s="22"/>
      <c r="I339" s="22"/>
      <c r="J339" s="22">
        <v>4</v>
      </c>
      <c r="K339" s="22"/>
      <c r="L339" s="22"/>
      <c r="M339" s="22"/>
      <c r="N339" s="22"/>
      <c r="O339" s="22"/>
      <c r="P339" s="22"/>
      <c r="Q339" s="27">
        <f t="shared" si="27"/>
        <v>10</v>
      </c>
    </row>
    <row r="340" spans="1:17" ht="20.100000000000001" customHeight="1">
      <c r="A340" s="7" t="s">
        <v>263</v>
      </c>
      <c r="B340" s="22"/>
      <c r="C340" s="22"/>
      <c r="D340" s="22">
        <v>1</v>
      </c>
      <c r="E340" s="22"/>
      <c r="F340" s="22"/>
      <c r="G340" s="22"/>
      <c r="H340" s="22"/>
      <c r="I340" s="22"/>
      <c r="J340" s="22">
        <v>1</v>
      </c>
      <c r="K340" s="22"/>
      <c r="L340" s="22"/>
      <c r="M340" s="22"/>
      <c r="N340" s="22"/>
      <c r="O340" s="22"/>
      <c r="P340" s="22"/>
      <c r="Q340" s="27">
        <f t="shared" si="27"/>
        <v>2</v>
      </c>
    </row>
    <row r="341" spans="1:17" ht="20.100000000000001" customHeight="1">
      <c r="A341" s="7" t="s">
        <v>266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7">
        <f t="shared" si="27"/>
        <v>0</v>
      </c>
    </row>
    <row r="342" spans="1:17" ht="20.100000000000001" customHeight="1">
      <c r="A342" s="7" t="s">
        <v>265</v>
      </c>
      <c r="B342" s="22"/>
      <c r="C342" s="22"/>
      <c r="D342" s="22"/>
      <c r="E342" s="22"/>
      <c r="F342" s="22"/>
      <c r="G342" s="22"/>
      <c r="H342" s="22"/>
      <c r="I342" s="22"/>
      <c r="J342" s="22">
        <v>21</v>
      </c>
      <c r="K342" s="22"/>
      <c r="L342" s="22"/>
      <c r="M342" s="22">
        <v>1</v>
      </c>
      <c r="N342" s="22"/>
      <c r="O342" s="22"/>
      <c r="P342" s="22"/>
      <c r="Q342" s="27">
        <f t="shared" si="27"/>
        <v>22</v>
      </c>
    </row>
    <row r="343" spans="1:17" ht="20.100000000000001" customHeight="1">
      <c r="A343" s="7" t="s">
        <v>264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7">
        <f t="shared" si="27"/>
        <v>0</v>
      </c>
    </row>
    <row r="344" spans="1:17" ht="20.100000000000001" customHeight="1">
      <c r="A344" s="7" t="s">
        <v>267</v>
      </c>
      <c r="B344" s="22"/>
      <c r="C344" s="22"/>
      <c r="D344" s="22">
        <v>3</v>
      </c>
      <c r="E344" s="22"/>
      <c r="F344" s="22"/>
      <c r="G344" s="22"/>
      <c r="H344" s="22"/>
      <c r="I344" s="22">
        <v>1</v>
      </c>
      <c r="J344" s="22">
        <v>2</v>
      </c>
      <c r="K344" s="22"/>
      <c r="L344" s="22"/>
      <c r="M344" s="22"/>
      <c r="N344" s="22"/>
      <c r="O344" s="22"/>
      <c r="P344" s="22"/>
      <c r="Q344" s="27">
        <f t="shared" si="27"/>
        <v>6</v>
      </c>
    </row>
    <row r="345" spans="1:17" ht="20.100000000000001" customHeight="1">
      <c r="A345" s="7" t="s">
        <v>272</v>
      </c>
      <c r="B345" s="22">
        <v>3</v>
      </c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7">
        <f t="shared" si="27"/>
        <v>3</v>
      </c>
    </row>
    <row r="346" spans="1:17" ht="20.100000000000001" customHeight="1">
      <c r="A346" s="7" t="s">
        <v>271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7">
        <f t="shared" si="27"/>
        <v>0</v>
      </c>
    </row>
    <row r="347" spans="1:17" ht="20.100000000000001" customHeight="1">
      <c r="A347" s="7" t="s">
        <v>268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7">
        <f t="shared" si="27"/>
        <v>0</v>
      </c>
    </row>
    <row r="348" spans="1:17" ht="20.100000000000001" customHeight="1">
      <c r="A348" s="7" t="s">
        <v>269</v>
      </c>
      <c r="B348" s="22">
        <v>4</v>
      </c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7">
        <f t="shared" si="27"/>
        <v>4</v>
      </c>
    </row>
    <row r="349" spans="1:17" ht="20.100000000000001" customHeight="1">
      <c r="A349" s="7" t="s">
        <v>270</v>
      </c>
      <c r="B349" s="22">
        <v>56</v>
      </c>
      <c r="C349" s="22"/>
      <c r="D349" s="22">
        <v>2</v>
      </c>
      <c r="E349" s="22"/>
      <c r="F349" s="22"/>
      <c r="G349" s="22"/>
      <c r="H349" s="22">
        <v>13</v>
      </c>
      <c r="I349" s="22">
        <v>2</v>
      </c>
      <c r="J349" s="22">
        <v>39</v>
      </c>
      <c r="K349" s="22">
        <v>7</v>
      </c>
      <c r="L349" s="22"/>
      <c r="M349" s="22"/>
      <c r="N349" s="22"/>
      <c r="O349" s="22"/>
      <c r="P349" s="22"/>
      <c r="Q349" s="32">
        <f t="shared" si="27"/>
        <v>119</v>
      </c>
    </row>
    <row r="350" spans="1:17" ht="21.75" customHeight="1" thickBot="1">
      <c r="A350" s="42" t="s">
        <v>4</v>
      </c>
      <c r="B350" s="43">
        <f>SUM(B199:B349)</f>
        <v>383</v>
      </c>
      <c r="C350" s="44">
        <f t="shared" ref="C350:M350" si="28">SUM(C199:C349)</f>
        <v>105</v>
      </c>
      <c r="D350" s="43">
        <f t="shared" si="28"/>
        <v>57</v>
      </c>
      <c r="E350" s="44">
        <f>SUM(E199:E349)</f>
        <v>0</v>
      </c>
      <c r="F350" s="43">
        <f>SUM(F199:F349)</f>
        <v>0</v>
      </c>
      <c r="G350" s="44">
        <f t="shared" si="28"/>
        <v>6</v>
      </c>
      <c r="H350" s="44">
        <f t="shared" si="28"/>
        <v>27</v>
      </c>
      <c r="I350" s="43">
        <f>SUM(I199:I349)</f>
        <v>23</v>
      </c>
      <c r="J350" s="44">
        <f>SUM(J199:J349)</f>
        <v>1589</v>
      </c>
      <c r="K350" s="43">
        <f t="shared" si="28"/>
        <v>52</v>
      </c>
      <c r="L350" s="43">
        <f t="shared" si="28"/>
        <v>0</v>
      </c>
      <c r="M350" s="44">
        <f t="shared" si="28"/>
        <v>39</v>
      </c>
      <c r="N350" s="44">
        <f>SUM(N199:N349)</f>
        <v>0</v>
      </c>
      <c r="O350" s="43">
        <f>SUM(O199:O349)</f>
        <v>0</v>
      </c>
      <c r="P350" s="43">
        <f>SUM(P199:P349)</f>
        <v>0</v>
      </c>
      <c r="Q350" s="41">
        <f t="shared" si="27"/>
        <v>2281</v>
      </c>
    </row>
    <row r="351" spans="1:17" ht="24" customHeight="1" thickTop="1"/>
    <row r="352" spans="1:17" ht="12.75" customHeight="1"/>
    <row r="353" ht="22.5" customHeight="1"/>
    <row r="354" ht="21.75" customHeight="1"/>
    <row r="355" ht="21.75" customHeight="1"/>
    <row r="356" ht="21.75" customHeight="1"/>
    <row r="357" ht="21.75" customHeight="1"/>
  </sheetData>
  <mergeCells count="11">
    <mergeCell ref="A1:Q1"/>
    <mergeCell ref="A2:Q2"/>
    <mergeCell ref="A3:Q3"/>
    <mergeCell ref="A4:Q4"/>
    <mergeCell ref="A6:Q6"/>
    <mergeCell ref="A177:Q177"/>
    <mergeCell ref="A5:Q5"/>
    <mergeCell ref="A189:Q189"/>
    <mergeCell ref="A198:Q198"/>
    <mergeCell ref="A156:Q156"/>
    <mergeCell ref="A160:Q160"/>
  </mergeCells>
  <pageMargins left="0.25" right="0.2" top="0.53" bottom="0.49" header="0.3" footer="0.3"/>
  <pageSetup paperSize="5" scale="72" firstPageNumber="0" fitToHeight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6" sqref="A6:Q6"/>
    </sheetView>
  </sheetViews>
  <sheetFormatPr baseColWidth="10" defaultRowHeight="14.25"/>
  <cols>
    <col min="1" max="1" width="30.42578125" style="17" customWidth="1"/>
    <col min="2" max="16" width="5.7109375" style="17" customWidth="1"/>
    <col min="17" max="17" width="7" style="17" customWidth="1"/>
    <col min="18" max="16384" width="11.42578125" style="18"/>
  </cols>
  <sheetData>
    <row r="1" spans="1:17" s="10" customFormat="1" ht="19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10" customFormat="1" ht="19.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10" customFormat="1" ht="19.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10" customFormat="1" ht="19.5" customHeight="1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10" customFormat="1" ht="23.25" customHeight="1">
      <c r="A5" s="58" t="s">
        <v>359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10" customFormat="1" ht="30" customHeight="1">
      <c r="A6" s="59" t="s">
        <v>361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s="11" customFormat="1" ht="23.25" customHeight="1">
      <c r="A7" s="56" t="s">
        <v>345</v>
      </c>
      <c r="B7" s="52" t="s">
        <v>313</v>
      </c>
      <c r="C7" s="52" t="s">
        <v>314</v>
      </c>
      <c r="D7" s="52" t="s">
        <v>315</v>
      </c>
      <c r="E7" s="52" t="s">
        <v>316</v>
      </c>
      <c r="F7" s="52" t="s">
        <v>317</v>
      </c>
      <c r="G7" s="52" t="s">
        <v>318</v>
      </c>
      <c r="H7" s="52" t="s">
        <v>319</v>
      </c>
      <c r="I7" s="52" t="s">
        <v>320</v>
      </c>
      <c r="J7" s="52" t="s">
        <v>321</v>
      </c>
      <c r="K7" s="52" t="s">
        <v>322</v>
      </c>
      <c r="L7" s="52" t="s">
        <v>323</v>
      </c>
      <c r="M7" s="50" t="s">
        <v>324</v>
      </c>
      <c r="N7" s="52" t="s">
        <v>325</v>
      </c>
      <c r="O7" s="52" t="s">
        <v>327</v>
      </c>
      <c r="P7" s="52" t="s">
        <v>326</v>
      </c>
      <c r="Q7" s="54" t="s">
        <v>4</v>
      </c>
    </row>
    <row r="8" spans="1:17" s="11" customFormat="1" ht="61.5" customHeight="1">
      <c r="A8" s="57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1"/>
      <c r="N8" s="53"/>
      <c r="O8" s="53"/>
      <c r="P8" s="53"/>
      <c r="Q8" s="55"/>
    </row>
    <row r="9" spans="1:17" s="15" customFormat="1" ht="24" customHeight="1">
      <c r="A9" s="12" t="s">
        <v>346</v>
      </c>
      <c r="B9" s="13">
        <f>Hoja1!B155</f>
        <v>572</v>
      </c>
      <c r="C9" s="13">
        <f>Hoja1!C155</f>
        <v>70</v>
      </c>
      <c r="D9" s="13">
        <f>Hoja1!D155</f>
        <v>129</v>
      </c>
      <c r="E9" s="13">
        <f>Hoja1!E155</f>
        <v>196</v>
      </c>
      <c r="F9" s="13">
        <f>Hoja1!F155</f>
        <v>362</v>
      </c>
      <c r="G9" s="13">
        <f>Hoja1!G155</f>
        <v>279</v>
      </c>
      <c r="H9" s="13">
        <f>Hoja1!H155</f>
        <v>221</v>
      </c>
      <c r="I9" s="13">
        <f>Hoja1!I155</f>
        <v>139</v>
      </c>
      <c r="J9" s="13">
        <f>Hoja1!J155</f>
        <v>2525</v>
      </c>
      <c r="K9" s="13">
        <f>Hoja1!K155</f>
        <v>100</v>
      </c>
      <c r="L9" s="13">
        <f>Hoja1!L155</f>
        <v>0</v>
      </c>
      <c r="M9" s="13">
        <f>Hoja1!M155</f>
        <v>212</v>
      </c>
      <c r="N9" s="13">
        <f>Hoja1!N155</f>
        <v>0</v>
      </c>
      <c r="O9" s="13">
        <f>Hoja1!O155</f>
        <v>0</v>
      </c>
      <c r="P9" s="13">
        <f>Hoja1!P155</f>
        <v>0</v>
      </c>
      <c r="Q9" s="14">
        <f>B9+C9+D9+E9+F9+G9+H9+I9+J9+K9+L9+M9+N9+O9+P9</f>
        <v>4805</v>
      </c>
    </row>
    <row r="10" spans="1:17" s="11" customFormat="1" ht="24" customHeight="1">
      <c r="A10" s="16" t="s">
        <v>347</v>
      </c>
      <c r="B10" s="13">
        <f>Hoja1!B159</f>
        <v>318</v>
      </c>
      <c r="C10" s="13">
        <f>Hoja1!C159</f>
        <v>62</v>
      </c>
      <c r="D10" s="13">
        <f>Hoja1!D159</f>
        <v>119</v>
      </c>
      <c r="E10" s="13">
        <f>Hoja1!E159</f>
        <v>93</v>
      </c>
      <c r="F10" s="13">
        <f>Hoja1!F159</f>
        <v>150</v>
      </c>
      <c r="G10" s="13">
        <f>Hoja1!G159</f>
        <v>202</v>
      </c>
      <c r="H10" s="13">
        <f>Hoja1!H159</f>
        <v>121</v>
      </c>
      <c r="I10" s="13">
        <f>Hoja1!I159</f>
        <v>45</v>
      </c>
      <c r="J10" s="13">
        <f>Hoja1!J159</f>
        <v>321</v>
      </c>
      <c r="K10" s="13">
        <f>Hoja1!K159</f>
        <v>52</v>
      </c>
      <c r="L10" s="13">
        <f>Hoja1!L159</f>
        <v>0</v>
      </c>
      <c r="M10" s="13">
        <f>Hoja1!M159</f>
        <v>67</v>
      </c>
      <c r="N10" s="13">
        <f>Hoja1!N159</f>
        <v>0</v>
      </c>
      <c r="O10" s="13">
        <f>Hoja1!O159</f>
        <v>0</v>
      </c>
      <c r="P10" s="13">
        <f>Hoja1!P159</f>
        <v>0</v>
      </c>
      <c r="Q10" s="14">
        <f>B10+C10+D10+E10+F10+G10+H10+I10+J10+K10+L10+M10+N10+O10+P10</f>
        <v>1550</v>
      </c>
    </row>
    <row r="11" spans="1:17" s="11" customFormat="1" ht="24" customHeight="1">
      <c r="A11" s="12" t="s">
        <v>348</v>
      </c>
      <c r="B11" s="20">
        <f>Hoja1!B350</f>
        <v>383</v>
      </c>
      <c r="C11" s="20">
        <f>Hoja1!C350</f>
        <v>105</v>
      </c>
      <c r="D11" s="20">
        <f>Hoja1!D350</f>
        <v>57</v>
      </c>
      <c r="E11" s="20">
        <f>Hoja1!E350</f>
        <v>0</v>
      </c>
      <c r="F11" s="20">
        <f>Hoja1!F350</f>
        <v>0</v>
      </c>
      <c r="G11" s="20">
        <f>Hoja1!G350</f>
        <v>6</v>
      </c>
      <c r="H11" s="20">
        <f>Hoja1!H350</f>
        <v>27</v>
      </c>
      <c r="I11" s="20">
        <f>Hoja1!I350</f>
        <v>23</v>
      </c>
      <c r="J11" s="20">
        <f>Hoja1!J350</f>
        <v>1589</v>
      </c>
      <c r="K11" s="20">
        <f>Hoja1!K350</f>
        <v>52</v>
      </c>
      <c r="L11" s="20">
        <f>Hoja1!L350</f>
        <v>0</v>
      </c>
      <c r="M11" s="20">
        <f>Hoja1!M350</f>
        <v>39</v>
      </c>
      <c r="N11" s="20">
        <f>Hoja1!N350</f>
        <v>0</v>
      </c>
      <c r="O11" s="20">
        <f>Hoja1!O350</f>
        <v>0</v>
      </c>
      <c r="P11" s="20">
        <f>Hoja1!P350</f>
        <v>0</v>
      </c>
      <c r="Q11" s="14">
        <f>B11+C11+D11+E11+F11+G11+H11+I11+J11+K11+L11+M11+N11+O11+P11</f>
        <v>2281</v>
      </c>
    </row>
    <row r="12" spans="1:17" s="11" customFormat="1" ht="24" customHeight="1">
      <c r="A12" s="12" t="s">
        <v>357</v>
      </c>
      <c r="B12" s="20">
        <f>Hoja1!B154</f>
        <v>0</v>
      </c>
      <c r="C12" s="20">
        <f>Hoja1!C154</f>
        <v>0</v>
      </c>
      <c r="D12" s="20">
        <f>Hoja1!D154</f>
        <v>0</v>
      </c>
      <c r="E12" s="20">
        <f>Hoja1!E154</f>
        <v>0</v>
      </c>
      <c r="F12" s="20">
        <f>Hoja1!F154</f>
        <v>8</v>
      </c>
      <c r="G12" s="20">
        <f>Hoja1!G154</f>
        <v>0</v>
      </c>
      <c r="H12" s="20">
        <f>Hoja1!H154</f>
        <v>13</v>
      </c>
      <c r="I12" s="20">
        <f>Hoja1!I154</f>
        <v>2</v>
      </c>
      <c r="J12" s="20">
        <f>Hoja1!J154</f>
        <v>39</v>
      </c>
      <c r="K12" s="20">
        <f>Hoja1!K154</f>
        <v>7</v>
      </c>
      <c r="L12" s="20">
        <f>Hoja1!L154</f>
        <v>0</v>
      </c>
      <c r="M12" s="20">
        <f>Hoja1!M154</f>
        <v>2</v>
      </c>
      <c r="N12" s="20">
        <f>Hoja1!N154</f>
        <v>0</v>
      </c>
      <c r="O12" s="20">
        <f>Hoja1!O154</f>
        <v>0</v>
      </c>
      <c r="P12" s="20">
        <f>Hoja1!P154</f>
        <v>0</v>
      </c>
      <c r="Q12" s="14">
        <f>B12+C12+D12+E12+F12+G12+H12+I12+J12+K12+L12+M12+N12+O12+P12</f>
        <v>71</v>
      </c>
    </row>
    <row r="13" spans="1:17" ht="24" customHeight="1"/>
  </sheetData>
  <mergeCells count="23">
    <mergeCell ref="A1:Q1"/>
    <mergeCell ref="A2:Q2"/>
    <mergeCell ref="A3:Q3"/>
    <mergeCell ref="A4:Q4"/>
    <mergeCell ref="A5:Q5"/>
    <mergeCell ref="A6:Q6"/>
    <mergeCell ref="L7:L8"/>
    <mergeCell ref="A7:A8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GONZALEZ</dc:creator>
  <cp:lastModifiedBy>MODESTO PEREZ</cp:lastModifiedBy>
  <cp:lastPrinted>2019-08-07T16:28:40Z</cp:lastPrinted>
  <dcterms:created xsi:type="dcterms:W3CDTF">2016-07-28T19:08:02Z</dcterms:created>
  <dcterms:modified xsi:type="dcterms:W3CDTF">2019-08-07T17:10:54Z</dcterms:modified>
</cp:coreProperties>
</file>